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9029"/>
  <workbookPr filterPrivacy="1" defaultThemeVersion="124226"/>
  <bookViews>
    <workbookView xWindow="3855" yWindow="3855" windowWidth="21570" windowHeight="11385" activeTab="4"/>
  </bookViews>
  <sheets>
    <sheet name="Лист1" sheetId="12" r:id="rId1"/>
    <sheet name="Лист2" sheetId="5" r:id="rId2"/>
    <sheet name="Лист3" sheetId="6" r:id="rId3"/>
    <sheet name="Лист4" sheetId="7" r:id="rId4"/>
    <sheet name="Лист5" sheetId="14" r:id="rId5"/>
    <sheet name="Лист6" sheetId="9" r:id="rId6"/>
    <sheet name="Лист7" sheetId="10" r:id="rId7"/>
    <sheet name="Лист8" sheetId="11" r:id="rId8"/>
  </sheets>
  <calcPr calcId="162913"/>
</workbook>
</file>

<file path=xl/calcChain.xml><?xml version="1.0" encoding="utf-8"?>
<calcChain xmlns="http://schemas.openxmlformats.org/spreadsheetml/2006/main">
  <c r="H126" i="14" l="1"/>
  <c r="G126" i="14"/>
  <c r="H124" i="14"/>
  <c r="H123" i="14" s="1"/>
  <c r="G124" i="14"/>
  <c r="F124" i="14"/>
  <c r="F123" i="14" s="1"/>
  <c r="G123" i="14"/>
  <c r="G122" i="14" s="1"/>
  <c r="G121" i="14" s="1"/>
  <c r="G120" i="14" s="1"/>
  <c r="G119" i="14" s="1"/>
  <c r="G118" i="14" s="1"/>
  <c r="H122" i="14"/>
  <c r="H121" i="14" s="1"/>
  <c r="F122" i="14"/>
  <c r="F121" i="14" s="1"/>
  <c r="F120" i="14" s="1"/>
  <c r="F119" i="14" s="1"/>
  <c r="F118" i="14" s="1"/>
  <c r="H120" i="14"/>
  <c r="H119" i="14" s="1"/>
  <c r="H118" i="14" s="1"/>
  <c r="H116" i="14"/>
  <c r="G116" i="14"/>
  <c r="G115" i="14" s="1"/>
  <c r="F116" i="14"/>
  <c r="H115" i="14"/>
  <c r="H114" i="14" s="1"/>
  <c r="H113" i="14" s="1"/>
  <c r="H112" i="14" s="1"/>
  <c r="H111" i="14" s="1"/>
  <c r="H110" i="14" s="1"/>
  <c r="F115" i="14"/>
  <c r="F114" i="14" s="1"/>
  <c r="G114" i="14"/>
  <c r="G113" i="14" s="1"/>
  <c r="G112" i="14" s="1"/>
  <c r="G111" i="14" s="1"/>
  <c r="G110" i="14" s="1"/>
  <c r="F113" i="14"/>
  <c r="F112" i="14" s="1"/>
  <c r="F111" i="14" s="1"/>
  <c r="F110" i="14" s="1"/>
  <c r="H108" i="14"/>
  <c r="H107" i="14" s="1"/>
  <c r="G108" i="14"/>
  <c r="F108" i="14"/>
  <c r="F107" i="14" s="1"/>
  <c r="G107" i="14"/>
  <c r="G106" i="14" s="1"/>
  <c r="H106" i="14"/>
  <c r="F106" i="14"/>
  <c r="H104" i="14"/>
  <c r="G104" i="14"/>
  <c r="G103" i="14" s="1"/>
  <c r="F104" i="14"/>
  <c r="H103" i="14"/>
  <c r="H102" i="14" s="1"/>
  <c r="H101" i="14" s="1"/>
  <c r="H100" i="14" s="1"/>
  <c r="F103" i="14"/>
  <c r="F102" i="14" s="1"/>
  <c r="G102" i="14"/>
  <c r="G101" i="14" s="1"/>
  <c r="G100" i="14" s="1"/>
  <c r="F101" i="14"/>
  <c r="F100" i="14" s="1"/>
  <c r="H98" i="14"/>
  <c r="H97" i="14" s="1"/>
  <c r="G98" i="14"/>
  <c r="F98" i="14"/>
  <c r="F97" i="14" s="1"/>
  <c r="G97" i="14"/>
  <c r="H95" i="14"/>
  <c r="H94" i="14" s="1"/>
  <c r="G95" i="14"/>
  <c r="F95" i="14"/>
  <c r="F94" i="14" s="1"/>
  <c r="F93" i="14" s="1"/>
  <c r="F92" i="14" s="1"/>
  <c r="F91" i="14" s="1"/>
  <c r="F90" i="14" s="1"/>
  <c r="F89" i="14" s="1"/>
  <c r="G94" i="14"/>
  <c r="G93" i="14" s="1"/>
  <c r="H93" i="14"/>
  <c r="H92" i="14" s="1"/>
  <c r="H91" i="14" s="1"/>
  <c r="H90" i="14" s="1"/>
  <c r="H89" i="14" s="1"/>
  <c r="G92" i="14"/>
  <c r="H87" i="14"/>
  <c r="G87" i="14"/>
  <c r="G86" i="14" s="1"/>
  <c r="F87" i="14"/>
  <c r="H86" i="14"/>
  <c r="H85" i="14" s="1"/>
  <c r="F86" i="14"/>
  <c r="F85" i="14" s="1"/>
  <c r="F84" i="14" s="1"/>
  <c r="G85" i="14"/>
  <c r="G84" i="14" s="1"/>
  <c r="H84" i="14"/>
  <c r="H81" i="14"/>
  <c r="G81" i="14"/>
  <c r="G80" i="14" s="1"/>
  <c r="F81" i="14"/>
  <c r="H80" i="14"/>
  <c r="H79" i="14" s="1"/>
  <c r="F80" i="14"/>
  <c r="F79" i="14" s="1"/>
  <c r="F78" i="14" s="1"/>
  <c r="F77" i="14" s="1"/>
  <c r="F76" i="14" s="1"/>
  <c r="G79" i="14"/>
  <c r="G78" i="14" s="1"/>
  <c r="H78" i="14"/>
  <c r="H77" i="14" s="1"/>
  <c r="H76" i="14" s="1"/>
  <c r="H75" i="14" s="1"/>
  <c r="G77" i="14"/>
  <c r="G76" i="14" s="1"/>
  <c r="G75" i="14" s="1"/>
  <c r="H73" i="14"/>
  <c r="H72" i="14" s="1"/>
  <c r="G73" i="14"/>
  <c r="F73" i="14"/>
  <c r="F72" i="14" s="1"/>
  <c r="F71" i="14" s="1"/>
  <c r="F70" i="14" s="1"/>
  <c r="F69" i="14" s="1"/>
  <c r="F68" i="14" s="1"/>
  <c r="F67" i="14" s="1"/>
  <c r="G72" i="14"/>
  <c r="G71" i="14" s="1"/>
  <c r="H71" i="14"/>
  <c r="H70" i="14" s="1"/>
  <c r="H69" i="14" s="1"/>
  <c r="H68" i="14" s="1"/>
  <c r="H67" i="14" s="1"/>
  <c r="G70" i="14"/>
  <c r="G69" i="14" s="1"/>
  <c r="G68" i="14" s="1"/>
  <c r="G67" i="14" s="1"/>
  <c r="H65" i="14"/>
  <c r="G65" i="14"/>
  <c r="G64" i="14" s="1"/>
  <c r="G59" i="14" s="1"/>
  <c r="G58" i="14" s="1"/>
  <c r="G57" i="14" s="1"/>
  <c r="G56" i="14" s="1"/>
  <c r="G55" i="14" s="1"/>
  <c r="F65" i="14"/>
  <c r="H64" i="14"/>
  <c r="F64" i="14"/>
  <c r="H61" i="14"/>
  <c r="G61" i="14"/>
  <c r="G60" i="14" s="1"/>
  <c r="F61" i="14"/>
  <c r="H60" i="14"/>
  <c r="F60" i="14"/>
  <c r="H53" i="14"/>
  <c r="H52" i="14" s="1"/>
  <c r="G53" i="14"/>
  <c r="F53" i="14"/>
  <c r="F52" i="14" s="1"/>
  <c r="G52" i="14"/>
  <c r="H50" i="14"/>
  <c r="H49" i="14" s="1"/>
  <c r="G50" i="14"/>
  <c r="F50" i="14"/>
  <c r="F49" i="14" s="1"/>
  <c r="G49" i="14"/>
  <c r="H47" i="14"/>
  <c r="H46" i="14" s="1"/>
  <c r="G47" i="14"/>
  <c r="F47" i="14"/>
  <c r="F46" i="14" s="1"/>
  <c r="G46" i="14"/>
  <c r="H45" i="14"/>
  <c r="H44" i="14" s="1"/>
  <c r="G45" i="14"/>
  <c r="F45" i="14"/>
  <c r="F44" i="14" s="1"/>
  <c r="G44" i="14"/>
  <c r="H42" i="14"/>
  <c r="H41" i="14" s="1"/>
  <c r="G42" i="14"/>
  <c r="F42" i="14"/>
  <c r="F41" i="14" s="1"/>
  <c r="G41" i="14"/>
  <c r="H39" i="14"/>
  <c r="H38" i="14" s="1"/>
  <c r="G39" i="14"/>
  <c r="F39" i="14"/>
  <c r="F38" i="14" s="1"/>
  <c r="G38" i="14"/>
  <c r="G37" i="14" s="1"/>
  <c r="H37" i="14"/>
  <c r="F37" i="14"/>
  <c r="H33" i="14"/>
  <c r="G33" i="14"/>
  <c r="G32" i="14" s="1"/>
  <c r="F33" i="14"/>
  <c r="H32" i="14"/>
  <c r="F32" i="14"/>
  <c r="H30" i="14"/>
  <c r="H29" i="14" s="1"/>
  <c r="G30" i="14"/>
  <c r="G29" i="14" s="1"/>
  <c r="G24" i="14" s="1"/>
  <c r="G23" i="14" s="1"/>
  <c r="G22" i="14" s="1"/>
  <c r="F30" i="14"/>
  <c r="F29" i="14" s="1"/>
  <c r="H26" i="14"/>
  <c r="G26" i="14"/>
  <c r="F26" i="14"/>
  <c r="H25" i="14"/>
  <c r="G25" i="14"/>
  <c r="F25" i="14"/>
  <c r="H19" i="14"/>
  <c r="H18" i="14" s="1"/>
  <c r="H17" i="14" s="1"/>
  <c r="H16" i="14" s="1"/>
  <c r="H15" i="14" s="1"/>
  <c r="G19" i="14"/>
  <c r="F19" i="14"/>
  <c r="F18" i="14" s="1"/>
  <c r="F17" i="14" s="1"/>
  <c r="F16" i="14" s="1"/>
  <c r="F15" i="14" s="1"/>
  <c r="G18" i="14"/>
  <c r="G17" i="14" s="1"/>
  <c r="G16" i="14" s="1"/>
  <c r="G15" i="14" s="1"/>
  <c r="F24" i="14" l="1"/>
  <c r="F23" i="14" s="1"/>
  <c r="F22" i="14" s="1"/>
  <c r="F14" i="14" s="1"/>
  <c r="H24" i="14"/>
  <c r="H23" i="14" s="1"/>
  <c r="H22" i="14" s="1"/>
  <c r="H59" i="14"/>
  <c r="H58" i="14" s="1"/>
  <c r="H57" i="14" s="1"/>
  <c r="H56" i="14" s="1"/>
  <c r="H55" i="14" s="1"/>
  <c r="H13" i="14" s="1"/>
  <c r="H14" i="14"/>
  <c r="H128" i="14" s="1"/>
  <c r="G13" i="14"/>
  <c r="G14" i="14"/>
  <c r="F75" i="14"/>
  <c r="G91" i="14"/>
  <c r="G90" i="14" s="1"/>
  <c r="G89" i="14" s="1"/>
  <c r="F59" i="14"/>
  <c r="F58" i="14" s="1"/>
  <c r="F57" i="14" s="1"/>
  <c r="F56" i="14" s="1"/>
  <c r="F55" i="14" s="1"/>
  <c r="F13" i="14" l="1"/>
  <c r="F128" i="14"/>
  <c r="G128" i="14"/>
  <c r="E12" i="5" l="1"/>
  <c r="D12" i="5"/>
  <c r="C12" i="5"/>
  <c r="D9" i="6" l="1"/>
  <c r="I32" i="7"/>
  <c r="H32" i="7"/>
  <c r="G32" i="7"/>
  <c r="G44" i="7"/>
  <c r="G26" i="7"/>
  <c r="I25" i="7"/>
  <c r="H25" i="7"/>
  <c r="I87" i="7" l="1"/>
  <c r="I86" i="7"/>
  <c r="I85" i="7"/>
  <c r="I84" i="7"/>
  <c r="H87" i="7"/>
  <c r="H86" i="7"/>
  <c r="H85" i="7"/>
  <c r="H84" i="7"/>
  <c r="G87" i="7"/>
  <c r="G85" i="7"/>
  <c r="I53" i="7"/>
  <c r="H53" i="7"/>
  <c r="G53" i="7"/>
  <c r="I52" i="7"/>
  <c r="H52" i="7"/>
  <c r="G52" i="7"/>
  <c r="I50" i="7"/>
  <c r="I49" i="7" s="1"/>
  <c r="H50" i="7"/>
  <c r="H49" i="7" s="1"/>
  <c r="G50" i="7"/>
  <c r="G49" i="7" s="1"/>
  <c r="E29" i="5" l="1"/>
  <c r="D29" i="5"/>
  <c r="C29" i="5"/>
  <c r="I81" i="7" l="1"/>
  <c r="H81" i="7"/>
  <c r="I30" i="7"/>
  <c r="H30" i="7"/>
  <c r="G30" i="7"/>
  <c r="G81" i="7"/>
  <c r="E15" i="5" l="1"/>
  <c r="D15" i="5"/>
  <c r="C15" i="5"/>
  <c r="F17" i="9" l="1"/>
  <c r="E17" i="9"/>
  <c r="D17" i="9"/>
  <c r="G84" i="7" l="1"/>
  <c r="D25" i="6"/>
  <c r="F18" i="6"/>
  <c r="D18" i="6"/>
  <c r="E18" i="6"/>
  <c r="E16" i="6"/>
  <c r="H80" i="7" l="1"/>
  <c r="H79" i="7" s="1"/>
  <c r="H78" i="7" s="1"/>
  <c r="H77" i="7" s="1"/>
  <c r="H76" i="7" s="1"/>
  <c r="H75" i="7" s="1"/>
  <c r="G80" i="7"/>
  <c r="G79" i="7" s="1"/>
  <c r="G78" i="7" s="1"/>
  <c r="G77" i="7" s="1"/>
  <c r="G76" i="7" s="1"/>
  <c r="G75" i="7" s="1"/>
  <c r="E27" i="5"/>
  <c r="D27" i="5"/>
  <c r="C27" i="5"/>
  <c r="D20" i="11" l="1"/>
  <c r="C20" i="11"/>
  <c r="B20" i="11"/>
  <c r="G116" i="7"/>
  <c r="E21" i="5"/>
  <c r="E20" i="5" s="1"/>
  <c r="D21" i="5"/>
  <c r="D20" i="5" s="1"/>
  <c r="C21" i="5"/>
  <c r="C20" i="5" s="1"/>
  <c r="E11" i="5"/>
  <c r="D11" i="5"/>
  <c r="C11" i="5"/>
  <c r="F21" i="6"/>
  <c r="E21" i="6"/>
  <c r="D21" i="6"/>
  <c r="I126" i="7" l="1"/>
  <c r="H126" i="7"/>
  <c r="I19" i="7"/>
  <c r="I18" i="7" s="1"/>
  <c r="I17" i="7" s="1"/>
  <c r="I16" i="7" s="1"/>
  <c r="I15" i="7" s="1"/>
  <c r="H19" i="7"/>
  <c r="H18" i="7" s="1"/>
  <c r="H17" i="7" s="1"/>
  <c r="H16" i="7" s="1"/>
  <c r="H15" i="7" s="1"/>
  <c r="G19" i="7"/>
  <c r="G18" i="7" s="1"/>
  <c r="G17" i="7" s="1"/>
  <c r="G16" i="7" s="1"/>
  <c r="G15" i="7" s="1"/>
  <c r="I29" i="7"/>
  <c r="I24" i="7" s="1"/>
  <c r="G29" i="7"/>
  <c r="H29" i="7"/>
  <c r="H24" i="7" s="1"/>
  <c r="I39" i="7"/>
  <c r="I38" i="7" s="1"/>
  <c r="H39" i="7"/>
  <c r="H38" i="7" s="1"/>
  <c r="G39" i="7"/>
  <c r="G38" i="7" s="1"/>
  <c r="I42" i="7"/>
  <c r="I41" i="7" s="1"/>
  <c r="H42" i="7"/>
  <c r="G42" i="7"/>
  <c r="G41" i="7" s="1"/>
  <c r="H41" i="7"/>
  <c r="I47" i="7"/>
  <c r="I45" i="7" s="1"/>
  <c r="I44" i="7" s="1"/>
  <c r="H47" i="7"/>
  <c r="H46" i="7" s="1"/>
  <c r="G47" i="7"/>
  <c r="G45" i="7" s="1"/>
  <c r="I95" i="7"/>
  <c r="I94" i="7" s="1"/>
  <c r="I93" i="7" s="1"/>
  <c r="I92" i="7" s="1"/>
  <c r="H95" i="7"/>
  <c r="H94" i="7" s="1"/>
  <c r="H93" i="7" s="1"/>
  <c r="H92" i="7" s="1"/>
  <c r="G95" i="7"/>
  <c r="G94" i="7" s="1"/>
  <c r="G93" i="7" s="1"/>
  <c r="G92" i="7" s="1"/>
  <c r="I98" i="7"/>
  <c r="I97" i="7" s="1"/>
  <c r="H98" i="7"/>
  <c r="G98" i="7"/>
  <c r="G97" i="7" s="1"/>
  <c r="H97" i="7"/>
  <c r="I104" i="7"/>
  <c r="I103" i="7" s="1"/>
  <c r="I102" i="7" s="1"/>
  <c r="H104" i="7"/>
  <c r="H103" i="7" s="1"/>
  <c r="H102" i="7" s="1"/>
  <c r="G104" i="7"/>
  <c r="G103" i="7" s="1"/>
  <c r="G102" i="7" s="1"/>
  <c r="I108" i="7"/>
  <c r="I107" i="7" s="1"/>
  <c r="I106" i="7" s="1"/>
  <c r="H108" i="7"/>
  <c r="G108" i="7"/>
  <c r="G107" i="7" s="1"/>
  <c r="G106" i="7" s="1"/>
  <c r="H107" i="7"/>
  <c r="H106" i="7" s="1"/>
  <c r="I116" i="7"/>
  <c r="I115" i="7" s="1"/>
  <c r="I114" i="7" s="1"/>
  <c r="I113" i="7" s="1"/>
  <c r="I112" i="7" s="1"/>
  <c r="I111" i="7" s="1"/>
  <c r="I110" i="7" s="1"/>
  <c r="H116" i="7"/>
  <c r="H115" i="7" s="1"/>
  <c r="H114" i="7" s="1"/>
  <c r="H113" i="7" s="1"/>
  <c r="H112" i="7" s="1"/>
  <c r="H111" i="7" s="1"/>
  <c r="H110" i="7" s="1"/>
  <c r="G115" i="7"/>
  <c r="G114" i="7" s="1"/>
  <c r="G113" i="7" s="1"/>
  <c r="G112" i="7" s="1"/>
  <c r="G111" i="7" s="1"/>
  <c r="G110" i="7" s="1"/>
  <c r="I124" i="7"/>
  <c r="I123" i="7" s="1"/>
  <c r="I122" i="7" s="1"/>
  <c r="I121" i="7" s="1"/>
  <c r="I120" i="7" s="1"/>
  <c r="I119" i="7" s="1"/>
  <c r="I118" i="7" s="1"/>
  <c r="H124" i="7"/>
  <c r="H123" i="7" s="1"/>
  <c r="H122" i="7" s="1"/>
  <c r="H121" i="7" s="1"/>
  <c r="H120" i="7" s="1"/>
  <c r="H119" i="7" s="1"/>
  <c r="H118" i="7" s="1"/>
  <c r="G124" i="7"/>
  <c r="G123" i="7" s="1"/>
  <c r="G122" i="7" s="1"/>
  <c r="G121" i="7" s="1"/>
  <c r="G120" i="7" s="1"/>
  <c r="G119" i="7" s="1"/>
  <c r="G118" i="7" s="1"/>
  <c r="G101" i="7" l="1"/>
  <c r="G100" i="7" s="1"/>
  <c r="G91" i="7" s="1"/>
  <c r="G90" i="7" s="1"/>
  <c r="G89" i="7" s="1"/>
  <c r="G24" i="7"/>
  <c r="H101" i="7"/>
  <c r="H100" i="7" s="1"/>
  <c r="G37" i="7"/>
  <c r="G46" i="7"/>
  <c r="I46" i="7"/>
  <c r="H45" i="7"/>
  <c r="H44" i="7" s="1"/>
  <c r="I37" i="7"/>
  <c r="H37" i="7"/>
  <c r="I101" i="7"/>
  <c r="I100" i="7" s="1"/>
  <c r="I33" i="7"/>
  <c r="H33" i="7"/>
  <c r="G33" i="7"/>
  <c r="I80" i="7"/>
  <c r="I79" i="7" s="1"/>
  <c r="I78" i="7" s="1"/>
  <c r="I77" i="7" s="1"/>
  <c r="I76" i="7" s="1"/>
  <c r="I75" i="7" s="1"/>
  <c r="I73" i="7"/>
  <c r="I72" i="7" s="1"/>
  <c r="I71" i="7" s="1"/>
  <c r="I70" i="7" s="1"/>
  <c r="I69" i="7" s="1"/>
  <c r="I68" i="7" s="1"/>
  <c r="I67" i="7" s="1"/>
  <c r="H73" i="7"/>
  <c r="H72" i="7" s="1"/>
  <c r="H71" i="7" s="1"/>
  <c r="H70" i="7" s="1"/>
  <c r="H69" i="7" s="1"/>
  <c r="H68" i="7" s="1"/>
  <c r="H67" i="7" s="1"/>
  <c r="G73" i="7"/>
  <c r="G72" i="7" s="1"/>
  <c r="G71" i="7" s="1"/>
  <c r="G70" i="7" s="1"/>
  <c r="G69" i="7" s="1"/>
  <c r="G68" i="7" s="1"/>
  <c r="G67" i="7" s="1"/>
  <c r="I65" i="7"/>
  <c r="I64" i="7" s="1"/>
  <c r="H65" i="7"/>
  <c r="H64" i="7" s="1"/>
  <c r="G65" i="7"/>
  <c r="G64" i="7" s="1"/>
  <c r="I61" i="7"/>
  <c r="I60" i="7" s="1"/>
  <c r="H61" i="7"/>
  <c r="H60" i="7" s="1"/>
  <c r="G61" i="7"/>
  <c r="G60" i="7" s="1"/>
  <c r="D16" i="6"/>
  <c r="E9" i="6"/>
  <c r="F27" i="6"/>
  <c r="E27" i="6"/>
  <c r="D27" i="6"/>
  <c r="F25" i="6"/>
  <c r="E25" i="6"/>
  <c r="F16" i="6"/>
  <c r="F14" i="6"/>
  <c r="E14" i="6"/>
  <c r="E30" i="6" s="1"/>
  <c r="D14" i="6"/>
  <c r="D30" i="6" s="1"/>
  <c r="F9" i="6"/>
  <c r="E34" i="5"/>
  <c r="E32" i="5" s="1"/>
  <c r="D34" i="5"/>
  <c r="D32" i="5" s="1"/>
  <c r="C34" i="5"/>
  <c r="C32" i="5" s="1"/>
  <c r="E23" i="5"/>
  <c r="D23" i="5"/>
  <c r="D10" i="5" s="1"/>
  <c r="C23" i="5"/>
  <c r="C10" i="5" s="1"/>
  <c r="E14" i="12"/>
  <c r="E13" i="12"/>
  <c r="E12" i="12"/>
  <c r="E18" i="12"/>
  <c r="E17" i="12"/>
  <c r="E16" i="12"/>
  <c r="I26" i="7"/>
  <c r="H26" i="7"/>
  <c r="G25" i="7"/>
  <c r="C14" i="12"/>
  <c r="C13" i="12"/>
  <c r="C12" i="12"/>
  <c r="D14" i="12"/>
  <c r="D13" i="12"/>
  <c r="D12" i="12"/>
  <c r="C18" i="12"/>
  <c r="C17" i="12"/>
  <c r="C16" i="12"/>
  <c r="D16" i="12"/>
  <c r="D17" i="12"/>
  <c r="D18" i="12"/>
  <c r="F36" i="10"/>
  <c r="E36" i="10"/>
  <c r="J36" i="10"/>
  <c r="I36" i="10"/>
  <c r="H36" i="10"/>
  <c r="G36" i="10"/>
  <c r="J17" i="10"/>
  <c r="I17" i="10"/>
  <c r="H17" i="10"/>
  <c r="G17" i="10"/>
  <c r="I91" i="7" l="1"/>
  <c r="I90" i="7" s="1"/>
  <c r="I89" i="7" s="1"/>
  <c r="H91" i="7"/>
  <c r="H90" i="7" s="1"/>
  <c r="H89" i="7" s="1"/>
  <c r="F30" i="6"/>
  <c r="C36" i="5"/>
  <c r="E36" i="5"/>
  <c r="E10" i="5"/>
  <c r="D36" i="5"/>
  <c r="G23" i="7"/>
  <c r="G22" i="7" s="1"/>
  <c r="G14" i="7" s="1"/>
  <c r="I23" i="7"/>
  <c r="I22" i="7" s="1"/>
  <c r="E31" i="5"/>
  <c r="C31" i="5"/>
  <c r="H59" i="7"/>
  <c r="H58" i="7" s="1"/>
  <c r="H57" i="7" s="1"/>
  <c r="H56" i="7" s="1"/>
  <c r="H55" i="7" s="1"/>
  <c r="I59" i="7"/>
  <c r="I58" i="7" s="1"/>
  <c r="I57" i="7" s="1"/>
  <c r="I56" i="7" s="1"/>
  <c r="I55" i="7" s="1"/>
  <c r="G59" i="7"/>
  <c r="G58" i="7" s="1"/>
  <c r="G57" i="7" s="1"/>
  <c r="G56" i="7" s="1"/>
  <c r="G55" i="7" s="1"/>
  <c r="H23" i="7"/>
  <c r="H22" i="7" s="1"/>
  <c r="I13" i="7" l="1"/>
  <c r="H13" i="7"/>
  <c r="G13" i="7"/>
  <c r="G128" i="7"/>
  <c r="D31" i="5"/>
  <c r="I14" i="7"/>
  <c r="I128" i="7" s="1"/>
  <c r="H14" i="7"/>
  <c r="H128" i="7" s="1"/>
</calcChain>
</file>

<file path=xl/sharedStrings.xml><?xml version="1.0" encoding="utf-8"?>
<sst xmlns="http://schemas.openxmlformats.org/spreadsheetml/2006/main" count="1496" uniqueCount="336">
  <si>
    <t>к решению Совета депутатов</t>
  </si>
  <si>
    <t xml:space="preserve">Новоорского района Оренбургской области           </t>
  </si>
  <si>
    <t>Наименование</t>
  </si>
  <si>
    <t>Код источника финансирования дефицита бюджета</t>
  </si>
  <si>
    <t>000 01 00 00 00 00 0000 000</t>
  </si>
  <si>
    <t>000 01 05 00 00 00 0000 000</t>
  </si>
  <si>
    <t>000 01 05 00 00 00 0000 500</t>
  </si>
  <si>
    <t>000 01 05 02 00 00 0000 500</t>
  </si>
  <si>
    <t>000 01 05 02 00 00 0000 510</t>
  </si>
  <si>
    <t>000 01 05 02 01 10 0000 510</t>
  </si>
  <si>
    <t>Изменение остатков средств на счетах по учету средств бюджетов</t>
  </si>
  <si>
    <t>Увеличение прочих остатков 
средств бюджетов</t>
  </si>
  <si>
    <t xml:space="preserve">Увеличение прочих остатков  денежных средств бюджетов </t>
  </si>
  <si>
    <t>Увеличение прочих остатков  денежных средств бюджетов поселений</t>
  </si>
  <si>
    <t xml:space="preserve">Уменьшение прочих остатков  денежных средств бюджетов </t>
  </si>
  <si>
    <t>Уменьшение остатков 
средств бюджетов</t>
  </si>
  <si>
    <t xml:space="preserve">Уменьшение прочих остатков средств бюджетов </t>
  </si>
  <si>
    <t>Уменьшение прочих остатков  денежных средств бюджетов поселений</t>
  </si>
  <si>
    <t>000 01 05 00 00 00 0000 600</t>
  </si>
  <si>
    <t>000 01 05 02 00 00 0000 600</t>
  </si>
  <si>
    <t>000 01 05 02 01 00 0000 600</t>
  </si>
  <si>
    <t>000 01 05 02 01 10 0000 600</t>
  </si>
  <si>
    <t>000 01 03 01 00 10 0000 810</t>
  </si>
  <si>
    <t>ИСТОЧНИКИ ВНУТРЕННЕГО ФИНАНСИРОВАНИЯ ДЕФИЦИТА БЮДЖЕТОВ</t>
  </si>
  <si>
    <t>Наименование главных распорядителей</t>
  </si>
  <si>
    <t>01</t>
  </si>
  <si>
    <t>02</t>
  </si>
  <si>
    <t>00</t>
  </si>
  <si>
    <t>04</t>
  </si>
  <si>
    <t>05</t>
  </si>
  <si>
    <t>Общегосударственные вопросы</t>
  </si>
  <si>
    <t xml:space="preserve">Функционирование высшего должностного лица субъекта Российской Федерации и муниципального образования </t>
  </si>
  <si>
    <t>Обеспечение деятельности финансовых, налоговых, таможенных  органов и органов финансового (финансово-бюджетного) надзора</t>
  </si>
  <si>
    <t>Другие общегосударственные вопросы</t>
  </si>
  <si>
    <t xml:space="preserve">Национальная оборона </t>
  </si>
  <si>
    <t>Мобилизационная и вневойсковая подготовка</t>
  </si>
  <si>
    <t xml:space="preserve">Национальная безопасность </t>
  </si>
  <si>
    <t>Обеспечение пожарной безопасности</t>
  </si>
  <si>
    <t>Национальная экономика</t>
  </si>
  <si>
    <t>Дорожное хозяйство</t>
  </si>
  <si>
    <t>Жилищно-коммунальное хозяйство</t>
  </si>
  <si>
    <t>Коммунальное хозяйство</t>
  </si>
  <si>
    <t>Благоустройство</t>
  </si>
  <si>
    <t>Культура, кинематография и средства массовой информации</t>
  </si>
  <si>
    <t>Культура</t>
  </si>
  <si>
    <t>Физическая культура и спорт</t>
  </si>
  <si>
    <t>Массовый спорт</t>
  </si>
  <si>
    <t>Условно утвержденные расходы</t>
  </si>
  <si>
    <t>Итого</t>
  </si>
  <si>
    <t>06</t>
  </si>
  <si>
    <t>13</t>
  </si>
  <si>
    <t>03</t>
  </si>
  <si>
    <t>10</t>
  </si>
  <si>
    <t>09</t>
  </si>
  <si>
    <t>08</t>
  </si>
  <si>
    <t>11</t>
  </si>
  <si>
    <t>99</t>
  </si>
  <si>
    <t xml:space="preserve">       к решению Совета депутатов</t>
  </si>
  <si>
    <t xml:space="preserve">           Караганский сельсовет Новоорского района Оренбургской области   </t>
  </si>
  <si>
    <t>(руб.)</t>
  </si>
  <si>
    <t>Кредиты кредитных организаций в валюте Российской Федерации</t>
  </si>
  <si>
    <t>Вид заимствований</t>
  </si>
  <si>
    <t>1. Получение кредитов от кредитных организаций в валюте Российской Федерации</t>
  </si>
  <si>
    <t>Бюджетные кредиты от других бюджетов бюджетной системы Российской Федерации</t>
  </si>
  <si>
    <t>ИТОГО</t>
  </si>
  <si>
    <t>000</t>
  </si>
  <si>
    <t>200</t>
  </si>
  <si>
    <t>Направление расходов на развитие физической культуры и спорта</t>
  </si>
  <si>
    <t>240</t>
  </si>
  <si>
    <t>600</t>
  </si>
  <si>
    <t>610</t>
  </si>
  <si>
    <t xml:space="preserve"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</t>
  </si>
  <si>
    <t>Доходы от уплаты акцизов на моторные масла 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</si>
  <si>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</si>
  <si>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Единый сельскохозяйственный налог</t>
  </si>
  <si>
    <t>Наименование показателя</t>
  </si>
  <si>
    <t>Код дохода по бюджетной классификации</t>
  </si>
  <si>
    <t>НАЛОГОВЫЕ И НЕНАЛОГОВЫЕ ДОХОДЫ</t>
  </si>
  <si>
    <t>НАЛОГИ НА ПРИБЫЛЬ, ДОХОДЫ</t>
  </si>
  <si>
    <t>Налог на доходы физических лиц</t>
  </si>
  <si>
    <t>НАЛОГИ НА ТОВАРЫ (РАБОТЫ, УСЛУГИ), РЕАЛИЗУЕМЫЕ НА ТЕРРИТОРИИ РОССИЙСКОЙ ФЕДЕРАЦИИ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</si>
  <si>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</si>
  <si>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НАЛОГИ НА СОВОКУПНЫЙ ДОХОД</t>
  </si>
  <si>
    <t xml:space="preserve">Налог на имущество физических лиц, взимаемый по ставкам применяемым к объектам налогообложения, расположенным в границах сельских поселений </t>
  </si>
  <si>
    <t>Земельный налог с организаций, обладающих земельным участком, расположенным в границах сельских поселений</t>
  </si>
  <si>
    <t>Земельный налог с физических лиц, обладающих земельным участком, расположенным в границах сельских поселений</t>
  </si>
  <si>
    <t>Государственная пошлина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</si>
  <si>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</si>
  <si>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Безвозмездные поступления от других бюджетов бюджетной системы РФ и муниципальных образований</t>
  </si>
  <si>
    <t>Субвенции бюджетам субъектов Российской Федерации и муниципальных образований</t>
  </si>
  <si>
    <t>Субвенции бюджетам на осуществление первичного воинского учета на территориях, где отсутствуют военные комиссариаты</t>
  </si>
  <si>
    <t>ВСЕГО доходов</t>
  </si>
  <si>
    <t>116.1.06.00000.00.0000.000</t>
  </si>
  <si>
    <t>116.1.06.01030.10.1000.110</t>
  </si>
  <si>
    <t>116.1.08.00000.00.0000.000</t>
  </si>
  <si>
    <t>116.1.08.04020.01.1000.110</t>
  </si>
  <si>
    <t>116.2.00.00000.00.0000.000</t>
  </si>
  <si>
    <t>116.2.02.00000.00.0000.000</t>
  </si>
  <si>
    <t>№ п\п</t>
  </si>
  <si>
    <t>Цель гарантирования</t>
  </si>
  <si>
    <t xml:space="preserve">Наименование принципала </t>
  </si>
  <si>
    <t xml:space="preserve">Проверка
финансового
состояния принципала 
</t>
  </si>
  <si>
    <t>Наличие права регрессного требования</t>
  </si>
  <si>
    <t>Иные условия предоставления и исполнения гарантий</t>
  </si>
  <si>
    <t xml:space="preserve">Сумма
гарантирования
(тыс.руб)
</t>
  </si>
  <si>
    <t>1.</t>
  </si>
  <si>
    <t>Всего</t>
  </si>
  <si>
    <t>-</t>
  </si>
  <si>
    <t xml:space="preserve">      Сумма обязательств (тыс.рублей)</t>
  </si>
  <si>
    <t xml:space="preserve">        образования   Караганский сельсовет    </t>
  </si>
  <si>
    <t xml:space="preserve">                 администрации Муниципального</t>
  </si>
  <si>
    <t xml:space="preserve">                     к решению Совета депутатов</t>
  </si>
  <si>
    <t>Коды</t>
  </si>
  <si>
    <t>Ведомственная классификация</t>
  </si>
  <si>
    <t>структура расходов</t>
  </si>
  <si>
    <t xml:space="preserve">Раздел </t>
  </si>
  <si>
    <t>Подраздел</t>
  </si>
  <si>
    <t>Целевая статья</t>
  </si>
  <si>
    <t>Вид расходов</t>
  </si>
  <si>
    <t>0000000000</t>
  </si>
  <si>
    <t>Финансирование расходов на содержание органов местного самоуправления</t>
  </si>
  <si>
    <t>Иные бюджетные ассигнования</t>
  </si>
  <si>
    <t>Межбюджетные трансферты</t>
  </si>
  <si>
    <t>Иные межбюджетные трансферты</t>
  </si>
  <si>
    <t>Дорожное хозяйство (дорожные фонды)</t>
  </si>
  <si>
    <t>Предоставление субсидий бюджетным, автономным учреждениям и иным некоммерческим организациям</t>
  </si>
  <si>
    <t xml:space="preserve">Приложение №1 </t>
  </si>
  <si>
    <t xml:space="preserve">Погашение бюджетных кредитов, предоставленых  для покрытия дефицита бюджета,возникших при исполнении бюджетов поселений
</t>
  </si>
  <si>
    <t>Раздел</t>
  </si>
  <si>
    <t>Функционирование Правительства Российской Федерации, высших исполнительных органов  государственной  власти субъектов Российской Федерации, местных администраций</t>
  </si>
  <si>
    <t>120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</si>
  <si>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</si>
  <si>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100</t>
  </si>
  <si>
    <t>Расходы на выплаты персоналу государственных (муниципальных) органов</t>
  </si>
  <si>
    <t>Фонд оплаты труда государственных (муниципальных) органов</t>
  </si>
  <si>
    <t>121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</si>
  <si>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</si>
  <si>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129</t>
  </si>
  <si>
    <t xml:space="preserve">0000000000 </t>
  </si>
  <si>
    <t>Закупка товаров, работ и услуг для обеспечения государственных (муниципальных) нужд</t>
  </si>
  <si>
    <t>Иные закупки товаров, работ и услуг для обеспечения государственных (муниципальных) нужд</t>
  </si>
  <si>
    <t>Прочая закупка товаров, работ и услуг для обеспечения государственных (муниципальных) нужд</t>
  </si>
  <si>
    <t>244</t>
  </si>
  <si>
    <t>800</t>
  </si>
  <si>
    <t>Уплата налогов, сборов и иных платежей</t>
  </si>
  <si>
    <t>850</t>
  </si>
  <si>
    <t>Уплата иных платежей</t>
  </si>
  <si>
    <t>853</t>
  </si>
  <si>
    <t>500</t>
  </si>
  <si>
    <t>540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</si>
  <si>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</si>
  <si>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Субсидии бюджетным учреждениям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</si>
  <si>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</si>
  <si>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611</t>
  </si>
  <si>
    <t>X</t>
  </si>
  <si>
    <t>Расходы бюджета - ВСЕГО 
В том числе:</t>
  </si>
  <si>
    <t>Национальная оборона</t>
  </si>
  <si>
    <t>Культура. кинематография</t>
  </si>
  <si>
    <t xml:space="preserve">                                                        администрации Муниципального образования</t>
  </si>
  <si>
    <t xml:space="preserve">             к решению Совета депутатов</t>
  </si>
  <si>
    <t xml:space="preserve">                    Караганский сельсовет Новоорского района Оренбургской области   </t>
  </si>
  <si>
    <t xml:space="preserve">   администрации Муниципального образования</t>
  </si>
  <si>
    <t xml:space="preserve">Наличие
права регрессного требования
(уступки прав требования)
</t>
  </si>
  <si>
    <t xml:space="preserve">администрации Муниципального </t>
  </si>
  <si>
    <t xml:space="preserve">                                                                                     образования Караганский сельсовет</t>
  </si>
  <si>
    <t xml:space="preserve">                                                                         Новоорского района Оренбургской области   </t>
  </si>
  <si>
    <t>НАЛОГИ НА ИМУЩЕСТВО</t>
  </si>
  <si>
    <t>БЕЗВОЗМЕЗДНЫЕ ПОСТУПЛЕНИЯ</t>
  </si>
  <si>
    <t xml:space="preserve">образования   Караганский сельсовет </t>
  </si>
  <si>
    <t xml:space="preserve">                     Новоорского района Оренбургской области           </t>
  </si>
  <si>
    <t xml:space="preserve">         администрации Муниципального</t>
  </si>
  <si>
    <t>Дотации бюджетам сельским поселениям на выравнивание бюджетной обеспеченности</t>
  </si>
  <si>
    <t xml:space="preserve">                                                администрации Муниципального</t>
  </si>
  <si>
    <t xml:space="preserve">                                        образования   Караганский сельсовет    </t>
  </si>
  <si>
    <t xml:space="preserve">                               Новоорского района Оренбургской области           </t>
  </si>
  <si>
    <t>116.2.02.30000.00.0000.000</t>
  </si>
  <si>
    <t>116.1.06.06033.10.1000.110</t>
  </si>
  <si>
    <t>116.1.06.06043.10.1000.110</t>
  </si>
  <si>
    <t xml:space="preserve">Сумма гарантирования (тыс.руб)
</t>
  </si>
  <si>
    <t>Осуществление расходов на содержание главы муниципального образования</t>
  </si>
  <si>
    <t>Осуществление расходов на содержание аппарата управления</t>
  </si>
  <si>
    <t>Проведение мероприятий, направленных на  обеспечение пожарной безопасности</t>
  </si>
  <si>
    <t xml:space="preserve">0140000000 </t>
  </si>
  <si>
    <t>Осуществление расходов на капитальный ремонт, ремонт и содержание автомобильных дорог</t>
  </si>
  <si>
    <t>Осуществление расходов в сфере культуры</t>
  </si>
  <si>
    <t>9900000000</t>
  </si>
  <si>
    <t>9990000000</t>
  </si>
  <si>
    <t>851</t>
  </si>
  <si>
    <t>852</t>
  </si>
  <si>
    <t>Осуществление расходов на капитальный ремонт, текущий ремонт и содержание муниципального имущества в области жилищного хозяйства</t>
  </si>
  <si>
    <t>Организация и содержание мест захоронения</t>
  </si>
  <si>
    <t>Уплата налогоа на имущество и земельного налога</t>
  </si>
  <si>
    <t>Уплата прочих налогов, сборов и иных платежей</t>
  </si>
  <si>
    <t>Передача полномочий муниципальному району по внутреннему финансовому контролю</t>
  </si>
  <si>
    <t xml:space="preserve">                                                                   </t>
  </si>
  <si>
    <t xml:space="preserve">                                                           </t>
  </si>
  <si>
    <t>Жилищное хозяйство</t>
  </si>
  <si>
    <t>116.2 02.35118.10.0000.150</t>
  </si>
  <si>
    <t>116.2.02.15001.10.0000.150</t>
  </si>
  <si>
    <t>0100000000</t>
  </si>
  <si>
    <t>2. Погашение кредитов, предоставленных кредитными организациями в валюте Российской Федерации</t>
  </si>
  <si>
    <t>1. Привлечение бюджетных кредитов от других бюджетов бюджетной системы Российской Федерации в валюте Российской Федерации</t>
  </si>
  <si>
    <t>2. Погашение бюджетных кредитов, полученных от других бюджетов бюджетной системы Российской Федерации в валюте Российской Федерации</t>
  </si>
  <si>
    <t>Муниципальные ценные бумаги, номинированные в валюте Российской Федерации</t>
  </si>
  <si>
    <t>1. Размещение муниципальных ценных бумаг, номинальная стоимость которых указана в валюте Российской Федерации</t>
  </si>
  <si>
    <t>2. Погашение муниципальных ценных бумаг, номинальная стоимость которых указана в валюте Российской Федерации</t>
  </si>
  <si>
    <t>Национальная безопасность и правохранительная деятельность</t>
  </si>
  <si>
    <t>000.1.00.00000.00.0000.000</t>
  </si>
  <si>
    <t>000.1.01.00000.00.0000.000</t>
  </si>
  <si>
    <t>000.1.01.02000.01.0000.110</t>
  </si>
  <si>
    <t>000.1.03.00000.00.0000.000</t>
  </si>
  <si>
    <t>182.1.05.03010.01.1000.110</t>
  </si>
  <si>
    <t>000.1.05.03000.01.0000.110</t>
  </si>
  <si>
    <t>000.1.05.00000.00.0000.000</t>
  </si>
  <si>
    <t>Получение бюджетных кредитов</t>
  </si>
  <si>
    <t>000 01 03 01 00 10 0000 710</t>
  </si>
  <si>
    <t>12</t>
  </si>
  <si>
    <t>Другие вопросы в области национальной экономики</t>
  </si>
  <si>
    <t>Приложение №2</t>
  </si>
  <si>
    <t xml:space="preserve">         Приложение №3 </t>
  </si>
  <si>
    <t>Приложение №4</t>
  </si>
  <si>
    <t xml:space="preserve">         Приложение №6</t>
  </si>
  <si>
    <t xml:space="preserve">      Приложение №7</t>
  </si>
  <si>
    <t xml:space="preserve">       Приложение №8</t>
  </si>
  <si>
    <t>НА                 01.01.25</t>
  </si>
  <si>
    <t xml:space="preserve"> ЭКР</t>
  </si>
  <si>
    <t>КВР</t>
  </si>
  <si>
    <t xml:space="preserve">                                          Караганский сельсовет Новоорского района Оренбургской области   </t>
  </si>
  <si>
    <t xml:space="preserve">                                                                             администрации Муниципального образования</t>
  </si>
  <si>
    <t xml:space="preserve">                                                            </t>
  </si>
  <si>
    <t>0140000000</t>
  </si>
  <si>
    <t>0140100000</t>
  </si>
  <si>
    <t>0140100010</t>
  </si>
  <si>
    <t>Комплекс процессных мероприятий «Реализация муниципальных функций, связанных с муниципальным управлением»</t>
  </si>
  <si>
    <t>Комплексы процессных мероприятий</t>
  </si>
  <si>
    <t>0140100020</t>
  </si>
  <si>
    <t>0140200000</t>
  </si>
  <si>
    <t>0140251180</t>
  </si>
  <si>
    <t>Комплекс процессных мероприятий «Осуществление первичного воинского учета»</t>
  </si>
  <si>
    <t>Осуществление первичного воинского учета органами местного самоуправления поселений, муниципальных и городских округов</t>
  </si>
  <si>
    <t>0140300000</t>
  </si>
  <si>
    <t>Комплекс процессных мероприятий «Обеспечение пожарной безопасности на территории поселения»</t>
  </si>
  <si>
    <t>0140300040</t>
  </si>
  <si>
    <t>Комплекс процессных мероприятий «Капитальный ремонт, ремонт и содержание автомобильных дорог поселения»</t>
  </si>
  <si>
    <t>0140500000</t>
  </si>
  <si>
    <t>Комплекс процессных мероприятий «Мероприятия  в  области жилищного хозяйства»</t>
  </si>
  <si>
    <t>0140500060</t>
  </si>
  <si>
    <t>0140600070</t>
  </si>
  <si>
    <t>0140700000</t>
  </si>
  <si>
    <t>Комплекс процессных мероприятий «Организация и проведение мероприятий по благоустройству территорий»</t>
  </si>
  <si>
    <t>0140700080</t>
  </si>
  <si>
    <t>0140700090</t>
  </si>
  <si>
    <t>Комплекс процессных мероприятий «Расходы на развитие системы градорегулирования»</t>
  </si>
  <si>
    <t>0141000000</t>
  </si>
  <si>
    <t>Комплекс процессных мероприятий «Сохранение и развитие культуры»</t>
  </si>
  <si>
    <t>0141000110</t>
  </si>
  <si>
    <t>0141100000</t>
  </si>
  <si>
    <t>Комплекс процессных мероприятий «Развитие физической культуры и спорта»</t>
  </si>
  <si>
    <t>0141100120</t>
  </si>
  <si>
    <t xml:space="preserve">0140400000 </t>
  </si>
  <si>
    <t>Передача полномочий муниципальному району по решению вопросов местного значения поселений  в части содержания контрольно-ревизионной комиссии органов местного самоуправления</t>
  </si>
  <si>
    <t>Передача полномочий муниципальному району по решению вопросов местного значения поселений  в сфере архитектуры и градостроительства</t>
  </si>
  <si>
    <t>0140160120</t>
  </si>
  <si>
    <t>0140160110</t>
  </si>
  <si>
    <t>Передача полномочий муниципальному району по решению вопросов местного значения поселений  по осуществлению мер по противодействию коррупции в границах поселения в отношении муниципальных служащих</t>
  </si>
  <si>
    <t>0140160130</t>
  </si>
  <si>
    <t>0140100130</t>
  </si>
  <si>
    <t>НА                 01.01.26</t>
  </si>
  <si>
    <t>2025 ГОД</t>
  </si>
  <si>
    <t>на                 2025</t>
  </si>
  <si>
    <t>на                 01.01.26</t>
  </si>
  <si>
    <t>2025год</t>
  </si>
  <si>
    <t>Муниципальная программа  «Устойчивое развитие муниципального образования Караганский сельсовет Новоорского района  Оренбургской области»</t>
  </si>
  <si>
    <t>Закупка энергетических ресурсов</t>
  </si>
  <si>
    <t>247</t>
  </si>
  <si>
    <t>0140160140</t>
  </si>
  <si>
    <t>Сумма               на 2026 год</t>
  </si>
  <si>
    <t>2026 ГОД</t>
  </si>
  <si>
    <t>НА                 01.01.27</t>
  </si>
  <si>
    <t>на                 2026</t>
  </si>
  <si>
    <t>на                 01.01.27</t>
  </si>
  <si>
    <t>2026год</t>
  </si>
  <si>
    <t>Доходы от использования имущества, находящегося в государственной и муниципальной собственности</t>
  </si>
  <si>
    <t>116.1.11.00000.00.0000.000</t>
  </si>
  <si>
    <t>116.1.11.05035.10.0000.120</t>
  </si>
  <si>
    <t>Доходы от сдачи в аренду имущества, находящегося в оперативном управлении органов управления сельских поселений и созданных ими учреждений ( за исключением имущества муниципальных бюджетных и автономных учреждений)</t>
  </si>
  <si>
    <t xml:space="preserve">014010000 </t>
  </si>
  <si>
    <t>182.1.03.02231.01.0000.110</t>
  </si>
  <si>
    <t>182.1.03.02251.01.0000.110</t>
  </si>
  <si>
    <t>182.1.03.02261.01.0000.110</t>
  </si>
  <si>
    <t xml:space="preserve">ПОСТУПЛЕНИЕ ДОХОДОВ В БЮДЖЕТ МУНИЦИПАЛЬНОГО ОБРАЗОВАНИЯ КАРАГАНСКИЙ СЕЛЬСОВЕТ НА 2025-2027 г.г.           
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</si>
  <si>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рублей)</t>
  </si>
  <si>
    <t>182.1.01.02021.01.0000.110</t>
  </si>
  <si>
    <t>182.1.01.02010.01.0000.110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</si>
  <si>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</si>
  <si>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ПРОГРАММА МУНИЦИПАЛЬНЫХ ВНУТРЕННИХ ЗАИМСТВОВАНИЙ  МУНИЦИПАЛЬНОГО ОБРАЗОВАНИЯ КАРАГАНСКИЙ СЕЛЬСОВЕТ    НОВООРСКОГО РАЙОНА ОРЕНБУРГСКОЙ ОБЛАСТИ НА 2025ГОД И ПЛАНОВЫЙ ПЕРИОД 2026 И 2027 ГОДОВ</t>
  </si>
  <si>
    <t>Сумма               на 2027 год</t>
  </si>
  <si>
    <t>Предельный объем заимствований бюджета, которые администрация муниципального образования Караганский сельсовет Новоорского района Оренбургской области вправе осуществлять в течение финансового года в целях финансирования дефицита бюджета, а также для погашения долговых обязательств равен в 2025 году 0,00 тыс. рублей, в 2026 году 0,00 тыс. рублей, в 2027 году 0,00 тыс. рублей.</t>
  </si>
  <si>
    <t>ПРОГРАММА МУНИЦИПАЛЬНЫХ ГАРАНТИЙ  КАРАГАНСКОГО СЕЛЬСОВЕТА НОВООРСКОГО РАЙОНА ОРЕНБУРГСКОЙ ОБЛАСТИ В ВАЛЮТЕ РОССИЙСКОЙ ФЕДЕРАЦИИ НА 2025 ГОД И ПЛАНОВЫЙ ПЕРИОД НА 2026 И 2027 ГОДОВ</t>
  </si>
  <si>
    <t>1.1 ПЕРЕЧЕНЬ  ДЕЙСТВУЮЩИХ МУНИЦИПАЛЬНЫХ ГАРАНТИЙ КАРАГАНСКОГО СЕЛЬСОВЕТА НОВООРСКОГО РАЙОНА ОРЕНБУРГСКОЙ ОБЛАСТИ В 2025-2027 ГОДОВ</t>
  </si>
  <si>
    <t>НА                 01.01.28</t>
  </si>
  <si>
    <t>2027 ГОД</t>
  </si>
  <si>
    <t>1.2 ПЕРЕЧЕНЬ  МУНИЦИПАЛЬНЫХ ГАРАНТИЙ КАРАГАНСКОГО СЕЛЬСОВЕТА НОВООРСКОГО РАЙОНА ОРЕНБУРГСКОЙ ОБЛАСТИ  ПОДЛЕЖАЩИХ ПРЕДОСТАВЛЕНИЮ В 2025-2027 ГОДОВ</t>
  </si>
  <si>
    <t>на                 2027</t>
  </si>
  <si>
    <t>на                 01.01.28</t>
  </si>
  <si>
    <t>Предоставление муниципальных гарантии в 2025-2027 годах не планируется. Общий объем бюджетных ассигнований, предусмотренный на исполнение гарантий по возможным гарантийным случаям составляет в 2025 году - 0,00 рублей, в 2026 году 0,00 рублей, в 2027 году - 0,00 рублей.</t>
  </si>
  <si>
    <t>СУБСИДИИ  ИЗ БЮДЖЕТА МУНИЦИПАЛЬНОГО ОБРАЗОВАНИЯ  КАРАГАНСКИЙ СЕЛЬСОВЕТ НА РЕШЕНИЕ ОБЕСПЕЧЕНИЕ МУНИЦИПАЛЬНОГО ЗАДАНИЯ НА ОКАЗАНИЕ МУНИЦИПАЛЬНЫХ УСЛУГ НА 2025-2027Г.Г.</t>
  </si>
  <si>
    <t>Реализация прочих мероприятий в области благоустройства</t>
  </si>
  <si>
    <t>ВЕДОМСТВЕННАЯ СТРУКТУРА РАСХОДОВ БЮДЖЕТА НА 2025 -2027Г.Г.</t>
  </si>
  <si>
    <t xml:space="preserve">                                                                              </t>
  </si>
  <si>
    <t xml:space="preserve">РАСПРЕДЕЛЕНИЕ БЮДЖЕТНЫХ АССИГНОВАНИЙ БЮДЖЕТА НА 2025-2027Г.Г. ПО РАЗДЕЛАМ, ПОДРАЗДЕЛАМ, ЦЕЛЕВЫМ СТАТЬЯМ И ВИДАМ РАСХОДОВ КЛАССИФИКАЦИИ РАСХОДОВ БЮДЖЕТОВ                      </t>
  </si>
  <si>
    <t>Сумма               на 2025 год</t>
  </si>
  <si>
    <t>БЮДЖЕТНЫЕ АССИГНОВАНИЯ БЮДЖЕТА МУНИЦИПАЛЬНОГО ОБРАЗОВАНИЯ КАРАГАНСКОГО  СЕЛЬСОВЕТА ПО РАЗДЕЛАМ И ПОДРАЗДЕЛАМ РАСХОДОВ КЛАССИФИКАЦИИ РАСХОДОВ БЮДЖЕТОВ НА 2025-2027Г.Г.</t>
  </si>
  <si>
    <t>2027год</t>
  </si>
  <si>
    <t xml:space="preserve">ИСТОЧНИКИ ВНУТРЕННЕГО ФИНАНСИРОВАНИЯ ДЕФИЦИТА БЮДЖЕТА МУНИЦИПАЛЬНОГО ОБРАЗОВАНИЯ КАРАГАНСКИЙ  СЕЛЬСОВЕТ НА 2025-2027 г.г. </t>
  </si>
  <si>
    <t>Суб КЭСР</t>
  </si>
  <si>
    <t>241.01.01</t>
  </si>
  <si>
    <t>241.10.00</t>
  </si>
  <si>
    <t>241.02.00</t>
  </si>
  <si>
    <t>241.12.00</t>
  </si>
  <si>
    <t>241.11.01</t>
  </si>
  <si>
    <t>241.99.00</t>
  </si>
  <si>
    <t xml:space="preserve">                        к решению Совета депутатов</t>
  </si>
  <si>
    <t xml:space="preserve">           Приложение №5</t>
  </si>
  <si>
    <t xml:space="preserve">                     администрации Муниципального</t>
  </si>
  <si>
    <t xml:space="preserve">                образования Караганский сельсовет    </t>
  </si>
  <si>
    <t xml:space="preserve">                          Новоорского района Оренбургской области           </t>
  </si>
  <si>
    <t>182.1.03. 2241.01.0000.110</t>
  </si>
  <si>
    <t>014049Д010</t>
  </si>
  <si>
    <t xml:space="preserve">014049Д010 </t>
  </si>
  <si>
    <t xml:space="preserve">от  23.12.2024г. №172 </t>
  </si>
  <si>
    <t xml:space="preserve">от 23.12.2024г. №172    </t>
  </si>
  <si>
    <t>от 23.12.2024г. №172</t>
  </si>
  <si>
    <t>от  23.12.2024г. №172</t>
  </si>
  <si>
    <t xml:space="preserve">                   от  23.12.2024г. №172</t>
  </si>
  <si>
    <t xml:space="preserve">        от 23.12.2024г. №172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</si>
</sst>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&quot;#000"/>
    <numFmt numFmtId="165" formatCode="&quot;&quot;###,##0.00"/>
    <numFmt numFmtId="166" formatCode="&quot;&quot;###,##0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theme="1"/>
      <name val="Arial"/>
      <family val="2"/>
      <charset val="204"/>
    </font>
    <font>
      <sz val="11"/>
      <color rgb="FF000000"/>
      <name val="Arial"/>
      <family val="2"/>
      <charset val="204"/>
    </font>
    <font>
      <sz val="12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rgb="FF28282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top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right" wrapText="1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/>
    <xf numFmtId="49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right" vertical="center"/>
    </xf>
    <xf numFmtId="0" fontId="5" fillId="0" borderId="1" xfId="0" applyFont="1" applyBorder="1" applyAlignment="1">
      <alignment textRotation="90" wrapText="1"/>
    </xf>
    <xf numFmtId="0" fontId="3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textRotation="90"/>
    </xf>
    <xf numFmtId="0" fontId="6" fillId="0" borderId="0" xfId="0" applyFont="1"/>
    <xf numFmtId="0" fontId="7" fillId="0" borderId="1" xfId="0" applyFont="1" applyBorder="1" applyAlignment="1">
      <alignment horizontal="left" vertical="center"/>
    </xf>
    <xf numFmtId="165" fontId="10" fillId="0" borderId="8" xfId="0" applyNumberFormat="1" applyFont="1" applyBorder="1" applyAlignment="1">
      <alignment horizontal="right" wrapText="1"/>
    </xf>
    <xf numFmtId="0" fontId="5" fillId="0" borderId="1" xfId="0" applyFont="1" applyBorder="1" applyAlignment="1">
      <alignment horizontal="center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2" fontId="2" fillId="0" borderId="1" xfId="0" applyNumberFormat="1" applyFont="1" applyBorder="1"/>
    <xf numFmtId="0" fontId="12" fillId="0" borderId="0" xfId="0" applyFont="1" applyAlignment="1">
      <alignment horizontal="left" vertical="top" wrapText="1"/>
    </xf>
    <xf numFmtId="164" fontId="12" fillId="0" borderId="0" xfId="0" applyNumberFormat="1" applyFont="1" applyAlignment="1">
      <alignment horizontal="center" wrapText="1"/>
    </xf>
    <xf numFmtId="165" fontId="12" fillId="0" borderId="0" xfId="0" applyNumberFormat="1" applyFont="1" applyAlignment="1">
      <alignment horizontal="right" wrapText="1"/>
    </xf>
    <xf numFmtId="0" fontId="2" fillId="0" borderId="0" xfId="0" applyFont="1" applyAlignment="1">
      <alignment horizontal="right"/>
    </xf>
    <xf numFmtId="49" fontId="5" fillId="0" borderId="1" xfId="0" applyNumberFormat="1" applyFont="1" applyBorder="1"/>
    <xf numFmtId="0" fontId="5" fillId="0" borderId="0" xfId="0" applyFont="1" applyAlignment="1">
      <alignment horizontal="right"/>
    </xf>
    <xf numFmtId="0" fontId="5" fillId="0" borderId="1" xfId="0" applyFont="1" applyBorder="1" applyAlignment="1">
      <alignment horizontal="left" vertical="top" wrapText="1"/>
    </xf>
    <xf numFmtId="2" fontId="0" fillId="0" borderId="0" xfId="0" applyNumberForma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top" wrapText="1"/>
    </xf>
    <xf numFmtId="49" fontId="10" fillId="0" borderId="1" xfId="0" applyNumberFormat="1" applyFont="1" applyBorder="1" applyAlignment="1">
      <alignment horizontal="left" vertical="top" wrapText="1"/>
    </xf>
    <xf numFmtId="49" fontId="10" fillId="0" borderId="1" xfId="0" applyNumberFormat="1" applyFont="1" applyBorder="1" applyAlignment="1">
      <alignment horizontal="center" wrapText="1"/>
    </xf>
    <xf numFmtId="165" fontId="10" fillId="0" borderId="1" xfId="0" applyNumberFormat="1" applyFont="1" applyBorder="1" applyAlignment="1">
      <alignment horizontal="right" wrapText="1"/>
    </xf>
    <xf numFmtId="0" fontId="6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49" fontId="10" fillId="2" borderId="1" xfId="0" applyNumberFormat="1" applyFont="1" applyFill="1" applyBorder="1" applyAlignment="1">
      <alignment horizontal="center" wrapText="1"/>
    </xf>
    <xf numFmtId="165" fontId="10" fillId="2" borderId="1" xfId="0" applyNumberFormat="1" applyFont="1" applyFill="1" applyBorder="1" applyAlignment="1">
      <alignment horizontal="right" wrapText="1"/>
    </xf>
    <xf numFmtId="0" fontId="11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/>
    </xf>
    <xf numFmtId="0" fontId="8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5" fillId="0" borderId="7" xfId="0" applyFont="1" applyBorder="1" applyAlignment="1">
      <alignment textRotation="90"/>
    </xf>
    <xf numFmtId="0" fontId="5" fillId="0" borderId="5" xfId="0" applyFont="1" applyBorder="1" applyAlignment="1">
      <alignment horizontal="right" vertical="center"/>
    </xf>
    <xf numFmtId="1" fontId="2" fillId="0" borderId="1" xfId="0" applyNumberFormat="1" applyFont="1" applyBorder="1"/>
    <xf numFmtId="49" fontId="10" fillId="0" borderId="1" xfId="0" applyNumberFormat="1" applyFont="1" applyBorder="1" applyAlignment="1">
      <alignment horizontal="center" vertical="top" wrapText="1"/>
    </xf>
    <xf numFmtId="165" fontId="10" fillId="0" borderId="1" xfId="0" applyNumberFormat="1" applyFont="1" applyBorder="1" applyAlignment="1">
      <alignment horizontal="right" vertical="top" wrapText="1"/>
    </xf>
    <xf numFmtId="165" fontId="5" fillId="0" borderId="1" xfId="0" applyNumberFormat="1" applyFont="1" applyBorder="1"/>
    <xf numFmtId="166" fontId="5" fillId="0" borderId="1" xfId="0" applyNumberFormat="1" applyFont="1" applyBorder="1"/>
    <xf numFmtId="2" fontId="5" fillId="0" borderId="1" xfId="0" applyNumberFormat="1" applyFont="1" applyBorder="1"/>
    <xf numFmtId="165" fontId="5" fillId="2" borderId="1" xfId="0" applyNumberFormat="1" applyFont="1" applyFill="1" applyBorder="1"/>
    <xf numFmtId="2" fontId="6" fillId="0" borderId="1" xfId="0" applyNumberFormat="1" applyFont="1" applyBorder="1"/>
    <xf numFmtId="2" fontId="6" fillId="0" borderId="0" xfId="0" applyNumberFormat="1" applyFont="1"/>
    <xf numFmtId="2" fontId="0" fillId="0" borderId="1" xfId="0" applyNumberFormat="1" applyBorder="1" applyAlignment="1">
      <alignment horizontal="center" vertical="top"/>
    </xf>
    <xf numFmtId="2" fontId="6" fillId="0" borderId="1" xfId="0" applyNumberFormat="1" applyFont="1" applyBorder="1" applyAlignment="1">
      <alignment vertical="top"/>
    </xf>
    <xf numFmtId="2" fontId="0" fillId="0" borderId="1" xfId="0" applyNumberFormat="1" applyBorder="1" applyAlignment="1">
      <alignment vertical="top"/>
    </xf>
    <xf numFmtId="0" fontId="1" fillId="0" borderId="0" xfId="0" applyFont="1" applyAlignment="1">
      <alignment horizontal="right" wrapText="1"/>
    </xf>
    <xf numFmtId="0" fontId="5" fillId="0" borderId="1" xfId="0" applyFont="1" applyBorder="1" applyAlignment="1">
      <alignment horizontal="left" vertical="top"/>
    </xf>
    <xf numFmtId="0" fontId="13" fillId="3" borderId="10" xfId="0" applyFont="1" applyFill="1" applyBorder="1" applyAlignment="1">
      <alignment horizontal="left" vertical="top" wrapText="1"/>
    </xf>
    <xf numFmtId="0" fontId="13" fillId="3" borderId="10" xfId="0" applyFont="1" applyFill="1" applyBorder="1" applyAlignment="1">
      <alignment vertical="top" wrapText="1"/>
    </xf>
    <xf numFmtId="0" fontId="13" fillId="0" borderId="10" xfId="0" applyFont="1" applyBorder="1" applyAlignment="1">
      <alignment vertical="top" wrapText="1"/>
    </xf>
    <xf numFmtId="0" fontId="13" fillId="0" borderId="10" xfId="0" applyFont="1" applyBorder="1" applyAlignment="1">
      <alignment horizontal="left" vertical="top" wrapText="1"/>
    </xf>
    <xf numFmtId="2" fontId="0" fillId="0" borderId="10" xfId="0" applyNumberFormat="1" applyBorder="1"/>
    <xf numFmtId="0" fontId="10" fillId="0" borderId="10" xfId="0" applyFont="1" applyBorder="1" applyAlignment="1">
      <alignment horizontal="left" vertical="top" wrapText="1"/>
    </xf>
    <xf numFmtId="165" fontId="10" fillId="0" borderId="10" xfId="0" applyNumberFormat="1" applyFont="1" applyBorder="1" applyAlignment="1">
      <alignment horizontal="right" wrapText="1"/>
    </xf>
    <xf numFmtId="0" fontId="4" fillId="0" borderId="10" xfId="0" applyFont="1" applyBorder="1" applyAlignment="1">
      <alignment horizontal="left" vertical="top" wrapText="1"/>
    </xf>
    <xf numFmtId="0" fontId="5" fillId="0" borderId="1" xfId="0" applyFont="1" applyBorder="1"/>
    <xf numFmtId="0" fontId="2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10" xfId="0" applyFont="1" applyBorder="1" applyAlignment="1">
      <alignment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2" fontId="5" fillId="0" borderId="10" xfId="0" applyNumberFormat="1" applyFont="1" applyBorder="1"/>
    <xf numFmtId="0" fontId="8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wrapText="1"/>
    </xf>
    <xf numFmtId="0" fontId="9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285750</xdr:colOff>
      <xdr:row>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905000" y="233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285750</xdr:colOff>
      <xdr:row>0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28479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285750</xdr:colOff>
      <xdr:row>7</xdr:row>
      <xdr:rowOff>371475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28479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285750</xdr:colOff>
      <xdr:row>7</xdr:row>
      <xdr:rowOff>371475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181350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opLeftCell="A19" workbookViewId="0">
      <selection activeCell="B5" sqref="B5"/>
    </sheetView>
  </sheetViews>
  <sheetFormatPr defaultRowHeight="15" x14ac:dyDescent="0.25"/>
  <cols>
    <col min="1" max="1" width="24.7109375" customWidth="1"/>
    <col min="2" max="2" width="30.7109375" customWidth="1"/>
    <col min="3" max="5" width="12" customWidth="1"/>
  </cols>
  <sheetData>
    <row r="1" spans="1:6" x14ac:dyDescent="0.25">
      <c r="B1" s="18"/>
      <c r="C1" s="18"/>
      <c r="D1" s="30" t="s">
        <v>126</v>
      </c>
      <c r="E1" s="18"/>
      <c r="F1" s="18"/>
    </row>
    <row r="2" spans="1:6" x14ac:dyDescent="0.25">
      <c r="B2" s="46"/>
      <c r="C2" s="24" t="s">
        <v>0</v>
      </c>
      <c r="D2" s="24"/>
      <c r="E2" s="24"/>
      <c r="F2" s="24"/>
    </row>
    <row r="3" spans="1:6" x14ac:dyDescent="0.25">
      <c r="B3" s="25" t="s">
        <v>172</v>
      </c>
      <c r="C3" s="25"/>
      <c r="D3" s="24"/>
      <c r="E3" s="24"/>
      <c r="F3" s="24"/>
    </row>
    <row r="4" spans="1:6" x14ac:dyDescent="0.25">
      <c r="B4" s="25" t="s">
        <v>173</v>
      </c>
      <c r="C4" s="25"/>
      <c r="D4" s="24"/>
      <c r="E4" s="24"/>
      <c r="F4" s="24"/>
    </row>
    <row r="5" spans="1:6" x14ac:dyDescent="0.25">
      <c r="B5" s="25" t="s">
        <v>174</v>
      </c>
      <c r="C5" s="25"/>
      <c r="D5" s="24"/>
      <c r="E5" s="24"/>
      <c r="F5" s="24"/>
    </row>
    <row r="6" spans="1:6" x14ac:dyDescent="0.25">
      <c r="B6" s="18" t="s">
        <v>229</v>
      </c>
      <c r="C6" t="s">
        <v>335</v>
      </c>
      <c r="F6" s="18"/>
    </row>
    <row r="7" spans="1:6" ht="34.5" customHeight="1" x14ac:dyDescent="0.25">
      <c r="A7" s="95" t="s">
        <v>314</v>
      </c>
      <c r="B7" s="95"/>
      <c r="C7" s="95"/>
      <c r="D7" s="95"/>
      <c r="E7" s="95"/>
    </row>
    <row r="8" spans="1:6" ht="15" customHeight="1" x14ac:dyDescent="0.25">
      <c r="A8" s="15"/>
      <c r="B8" s="15"/>
      <c r="C8" s="15"/>
      <c r="D8" s="15"/>
      <c r="E8" s="16" t="s">
        <v>59</v>
      </c>
    </row>
    <row r="9" spans="1:6" ht="47.25" customHeight="1" x14ac:dyDescent="0.25">
      <c r="A9" s="1" t="s">
        <v>3</v>
      </c>
      <c r="B9" s="2" t="s">
        <v>2</v>
      </c>
      <c r="C9" s="2" t="s">
        <v>271</v>
      </c>
      <c r="D9" s="2" t="s">
        <v>281</v>
      </c>
      <c r="E9" s="2" t="s">
        <v>313</v>
      </c>
    </row>
    <row r="10" spans="1:6" ht="46.5" customHeight="1" x14ac:dyDescent="0.25">
      <c r="A10" s="33" t="s">
        <v>4</v>
      </c>
      <c r="B10" s="14" t="s">
        <v>23</v>
      </c>
      <c r="C10" s="75">
        <v>0</v>
      </c>
      <c r="D10" s="75">
        <v>0</v>
      </c>
      <c r="E10" s="75">
        <v>0</v>
      </c>
    </row>
    <row r="11" spans="1:6" ht="47.25" customHeight="1" x14ac:dyDescent="0.25">
      <c r="A11" s="33" t="s">
        <v>5</v>
      </c>
      <c r="B11" s="14" t="s">
        <v>10</v>
      </c>
      <c r="C11" s="4">
        <v>0</v>
      </c>
      <c r="D11" s="4">
        <v>0</v>
      </c>
      <c r="E11" s="4">
        <v>0</v>
      </c>
    </row>
    <row r="12" spans="1:6" ht="31.5" customHeight="1" x14ac:dyDescent="0.25">
      <c r="A12" s="33" t="s">
        <v>6</v>
      </c>
      <c r="B12" s="28" t="s">
        <v>11</v>
      </c>
      <c r="C12" s="71">
        <f>SUM(C15)</f>
        <v>-6044811.2000000002</v>
      </c>
      <c r="D12" s="71">
        <f>SUM(D15)</f>
        <v>-5562860.2599999998</v>
      </c>
      <c r="E12" s="71">
        <f>SUM(E15)</f>
        <v>-6073621.1100000003</v>
      </c>
    </row>
    <row r="13" spans="1:6" ht="35.25" customHeight="1" x14ac:dyDescent="0.25">
      <c r="A13" s="33" t="s">
        <v>7</v>
      </c>
      <c r="B13" s="28" t="s">
        <v>12</v>
      </c>
      <c r="C13" s="71">
        <f>SUM(C15)</f>
        <v>-6044811.2000000002</v>
      </c>
      <c r="D13" s="71">
        <f>SUM(D15)</f>
        <v>-5562860.2599999998</v>
      </c>
      <c r="E13" s="71">
        <f>SUM(E15)</f>
        <v>-6073621.1100000003</v>
      </c>
    </row>
    <row r="14" spans="1:6" ht="29.25" customHeight="1" x14ac:dyDescent="0.25">
      <c r="A14" s="33" t="s">
        <v>8</v>
      </c>
      <c r="B14" s="28" t="s">
        <v>12</v>
      </c>
      <c r="C14" s="71">
        <f>SUM(C15)</f>
        <v>-6044811.2000000002</v>
      </c>
      <c r="D14" s="71">
        <f>SUM(D15)</f>
        <v>-5562860.2599999998</v>
      </c>
      <c r="E14" s="71">
        <f>SUM(E15)</f>
        <v>-6073621.1100000003</v>
      </c>
    </row>
    <row r="15" spans="1:6" ht="45" customHeight="1" x14ac:dyDescent="0.25">
      <c r="A15" s="33" t="s">
        <v>9</v>
      </c>
      <c r="B15" s="28" t="s">
        <v>13</v>
      </c>
      <c r="C15" s="73">
        <v>-6044811.2000000002</v>
      </c>
      <c r="D15" s="74">
        <v>-5562860.2599999998</v>
      </c>
      <c r="E15" s="12">
        <v>-6073621.1100000003</v>
      </c>
    </row>
    <row r="16" spans="1:6" ht="31.5" customHeight="1" x14ac:dyDescent="0.25">
      <c r="A16" s="33" t="s">
        <v>18</v>
      </c>
      <c r="B16" s="28" t="s">
        <v>15</v>
      </c>
      <c r="C16" s="71">
        <f>SUM(C19)</f>
        <v>6044811.2000000002</v>
      </c>
      <c r="D16" s="71">
        <f>SUM(D19)</f>
        <v>5562860.2599999998</v>
      </c>
      <c r="E16" s="71">
        <f>SUM(E19)</f>
        <v>6073621.1100000003</v>
      </c>
    </row>
    <row r="17" spans="1:5" ht="30" customHeight="1" x14ac:dyDescent="0.25">
      <c r="A17" s="33" t="s">
        <v>19</v>
      </c>
      <c r="B17" s="28" t="s">
        <v>16</v>
      </c>
      <c r="C17" s="71">
        <f>SUM(C19)</f>
        <v>6044811.2000000002</v>
      </c>
      <c r="D17" s="71">
        <f>SUM(D19)</f>
        <v>5562860.2599999998</v>
      </c>
      <c r="E17" s="71">
        <f>SUM(E19)</f>
        <v>6073621.1100000003</v>
      </c>
    </row>
    <row r="18" spans="1:5" ht="28.5" x14ac:dyDescent="0.25">
      <c r="A18" s="33" t="s">
        <v>20</v>
      </c>
      <c r="B18" s="28" t="s">
        <v>14</v>
      </c>
      <c r="C18" s="71">
        <f>SUM(C19)</f>
        <v>6044811.2000000002</v>
      </c>
      <c r="D18" s="71">
        <f>SUM(D19)</f>
        <v>5562860.2599999998</v>
      </c>
      <c r="E18" s="71">
        <f>SUM(E19)</f>
        <v>6073621.1100000003</v>
      </c>
    </row>
    <row r="19" spans="1:5" ht="42.75" x14ac:dyDescent="0.25">
      <c r="A19" s="33" t="s">
        <v>21</v>
      </c>
      <c r="B19" s="28" t="s">
        <v>17</v>
      </c>
      <c r="C19" s="73">
        <v>6044811.2000000002</v>
      </c>
      <c r="D19" s="74">
        <v>5562860.2599999998</v>
      </c>
      <c r="E19" s="12">
        <v>6073621.1100000003</v>
      </c>
    </row>
    <row r="20" spans="1:5" ht="18" customHeight="1" x14ac:dyDescent="0.25">
      <c r="A20" s="33" t="s">
        <v>215</v>
      </c>
      <c r="B20" s="90" t="s">
        <v>214</v>
      </c>
      <c r="C20" s="76">
        <v>0</v>
      </c>
      <c r="D20" s="76">
        <v>0</v>
      </c>
      <c r="E20" s="77">
        <v>0</v>
      </c>
    </row>
    <row r="21" spans="1:5" ht="86.25" customHeight="1" x14ac:dyDescent="0.25">
      <c r="A21" s="33" t="s">
        <v>22</v>
      </c>
      <c r="B21" s="89" t="s">
        <v>127</v>
      </c>
      <c r="C21" s="75">
        <v>0</v>
      </c>
      <c r="D21" s="75">
        <v>0</v>
      </c>
      <c r="E21" s="75">
        <v>0</v>
      </c>
    </row>
  </sheetData>
  <mergeCells count="1">
    <mergeCell ref="A7:E7"/>
  </mergeCells>
  <pageMargins left="0.62992125984251968" right="0.23622047244094491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workbookViewId="0"/>
  </sheetViews>
  <sheetFormatPr defaultRowHeight="15" x14ac:dyDescent="0.25"/>
  <cols>
    <col min="1" max="1" width="50.140625" customWidth="1"/>
    <col min="2" max="2" width="25.28515625" customWidth="1"/>
    <col min="3" max="3" width="18.28515625" customWidth="1"/>
    <col min="4" max="4" width="19" customWidth="1"/>
    <col min="5" max="5" width="18.7109375" customWidth="1"/>
    <col min="6" max="6" width="35.140625" customWidth="1"/>
    <col min="7" max="7" width="15.140625" customWidth="1"/>
    <col min="8" max="8" width="23.140625" customWidth="1"/>
  </cols>
  <sheetData>
    <row r="1" spans="1:8" x14ac:dyDescent="0.25">
      <c r="D1" s="35"/>
      <c r="E1" s="35" t="s">
        <v>218</v>
      </c>
    </row>
    <row r="2" spans="1:8" x14ac:dyDescent="0.25">
      <c r="B2" s="5"/>
      <c r="C2" s="6"/>
      <c r="D2" s="34" t="s">
        <v>159</v>
      </c>
      <c r="E2" s="34"/>
    </row>
    <row r="3" spans="1:8" x14ac:dyDescent="0.25">
      <c r="C3" s="7"/>
      <c r="D3" s="35" t="s">
        <v>170</v>
      </c>
      <c r="E3" s="35"/>
    </row>
    <row r="4" spans="1:8" x14ac:dyDescent="0.25">
      <c r="A4" s="6"/>
      <c r="B4" s="78"/>
      <c r="C4" s="7"/>
      <c r="D4" s="34" t="s">
        <v>168</v>
      </c>
      <c r="E4" s="35"/>
    </row>
    <row r="5" spans="1:8" x14ac:dyDescent="0.25">
      <c r="B5" s="7"/>
      <c r="C5" s="35" t="s">
        <v>169</v>
      </c>
      <c r="D5" s="35"/>
      <c r="E5" s="35"/>
    </row>
    <row r="6" spans="1:8" x14ac:dyDescent="0.25">
      <c r="B6" t="s">
        <v>194</v>
      </c>
      <c r="C6" s="7"/>
      <c r="D6" s="34" t="s">
        <v>334</v>
      </c>
    </row>
    <row r="7" spans="1:8" ht="15" customHeight="1" x14ac:dyDescent="0.25">
      <c r="A7" s="95" t="s">
        <v>290</v>
      </c>
      <c r="B7" s="95"/>
      <c r="C7" s="95"/>
      <c r="D7" s="95"/>
      <c r="E7" s="95"/>
    </row>
    <row r="8" spans="1:8" ht="15.75" x14ac:dyDescent="0.25">
      <c r="A8" s="15"/>
      <c r="B8" s="15"/>
      <c r="C8" s="15"/>
      <c r="D8" s="15"/>
      <c r="E8" s="16" t="s">
        <v>59</v>
      </c>
    </row>
    <row r="9" spans="1:8" ht="49.5" customHeight="1" x14ac:dyDescent="0.25">
      <c r="A9" s="11" t="s">
        <v>75</v>
      </c>
      <c r="B9" s="11" t="s">
        <v>76</v>
      </c>
      <c r="C9" s="2" t="s">
        <v>271</v>
      </c>
      <c r="D9" s="2" t="s">
        <v>281</v>
      </c>
      <c r="E9" s="2" t="s">
        <v>313</v>
      </c>
    </row>
    <row r="10" spans="1:8" x14ac:dyDescent="0.25">
      <c r="A10" s="61" t="s">
        <v>77</v>
      </c>
      <c r="B10" s="3" t="s">
        <v>207</v>
      </c>
      <c r="C10" s="12">
        <f>SUM(C11,C15,C20,C23,C27,C29)</f>
        <v>2621970</v>
      </c>
      <c r="D10" s="12">
        <f>SUM(D11,D15,D20,D23,D27,D29)</f>
        <v>2796870</v>
      </c>
      <c r="E10" s="12">
        <f>SUM(E11,E15,E20,E23,E27,E29)</f>
        <v>3256450</v>
      </c>
      <c r="F10" s="41"/>
      <c r="G10" s="42"/>
      <c r="H10" s="43"/>
    </row>
    <row r="11" spans="1:8" x14ac:dyDescent="0.25">
      <c r="A11" s="61" t="s">
        <v>78</v>
      </c>
      <c r="B11" t="s">
        <v>208</v>
      </c>
      <c r="C11" s="71">
        <f t="shared" ref="C11:E11" si="0">SUM(C12)</f>
        <v>550000</v>
      </c>
      <c r="D11" s="71">
        <f t="shared" si="0"/>
        <v>699000</v>
      </c>
      <c r="E11" s="71">
        <f t="shared" si="0"/>
        <v>740000</v>
      </c>
      <c r="F11" s="41"/>
      <c r="G11" s="42"/>
      <c r="H11" s="43"/>
    </row>
    <row r="12" spans="1:8" ht="17.25" customHeight="1" x14ac:dyDescent="0.25">
      <c r="A12" s="61" t="s">
        <v>79</v>
      </c>
      <c r="B12" s="3" t="s">
        <v>209</v>
      </c>
      <c r="C12" s="71">
        <f>SUM(C13:C14)</f>
        <v>550000</v>
      </c>
      <c r="D12" s="71">
        <f>SUM(D13:D14)</f>
        <v>699000</v>
      </c>
      <c r="E12" s="71">
        <f>SUM(E13:E14)</f>
        <v>740000</v>
      </c>
      <c r="F12" s="41"/>
      <c r="G12" s="42"/>
      <c r="H12" s="43"/>
    </row>
    <row r="13" spans="1:8" ht="284.25" customHeight="1" x14ac:dyDescent="0.25">
      <c r="A13" s="60" t="s">
        <v>294</v>
      </c>
      <c r="B13" s="3" t="s">
        <v>293</v>
      </c>
      <c r="C13" s="12">
        <v>518000</v>
      </c>
      <c r="D13" s="12">
        <v>666000</v>
      </c>
      <c r="E13" s="12">
        <v>704000</v>
      </c>
      <c r="F13" s="41"/>
      <c r="G13" s="42"/>
      <c r="H13" s="43"/>
    </row>
    <row r="14" spans="1:8" ht="195.75" customHeight="1" x14ac:dyDescent="0.25">
      <c r="A14" s="87" t="s">
        <v>291</v>
      </c>
      <c r="B14" s="3" t="s">
        <v>292</v>
      </c>
      <c r="C14" s="84">
        <v>32000</v>
      </c>
      <c r="D14" s="84">
        <v>33000</v>
      </c>
      <c r="E14" s="84">
        <v>36000</v>
      </c>
      <c r="F14" s="41"/>
      <c r="G14" s="42"/>
      <c r="H14" s="43"/>
    </row>
    <row r="15" spans="1:8" ht="47.25" customHeight="1" x14ac:dyDescent="0.25">
      <c r="A15" s="60" t="s">
        <v>80</v>
      </c>
      <c r="B15" s="3" t="s">
        <v>210</v>
      </c>
      <c r="C15" s="84">
        <f>SUM(C16:C19)</f>
        <v>1206970</v>
      </c>
      <c r="D15" s="84">
        <f>SUM(D16:D19)</f>
        <v>1259870</v>
      </c>
      <c r="E15" s="84">
        <f>SUM(E16:E19)</f>
        <v>1670450</v>
      </c>
      <c r="F15" s="41"/>
      <c r="G15" s="42"/>
      <c r="H15" s="43"/>
    </row>
    <row r="16" spans="1:8" ht="89.25" customHeight="1" x14ac:dyDescent="0.25">
      <c r="A16" s="60" t="s">
        <v>71</v>
      </c>
      <c r="B16" s="3" t="s">
        <v>287</v>
      </c>
      <c r="C16" s="84">
        <v>631270</v>
      </c>
      <c r="D16" s="84">
        <v>659580</v>
      </c>
      <c r="E16" s="84">
        <v>873210</v>
      </c>
      <c r="F16" s="41"/>
      <c r="G16" s="42"/>
      <c r="H16" s="43"/>
    </row>
    <row r="17" spans="1:8" ht="105.75" customHeight="1" x14ac:dyDescent="0.25">
      <c r="A17" s="60" t="s">
        <v>72</v>
      </c>
      <c r="B17" s="3" t="s">
        <v>327</v>
      </c>
      <c r="C17" s="84">
        <v>2840</v>
      </c>
      <c r="D17" s="84">
        <v>3060</v>
      </c>
      <c r="E17" s="84">
        <v>4050</v>
      </c>
      <c r="F17" s="41"/>
      <c r="G17" s="42"/>
      <c r="H17" s="43"/>
    </row>
    <row r="18" spans="1:8" ht="90" customHeight="1" x14ac:dyDescent="0.25">
      <c r="A18" s="60" t="s">
        <v>73</v>
      </c>
      <c r="B18" s="3" t="s">
        <v>288</v>
      </c>
      <c r="C18" s="84">
        <v>637520</v>
      </c>
      <c r="D18" s="84">
        <v>662840</v>
      </c>
      <c r="E18" s="84">
        <v>876810</v>
      </c>
      <c r="F18" s="41"/>
      <c r="G18" s="42"/>
      <c r="H18" s="43"/>
    </row>
    <row r="19" spans="1:8" ht="90" x14ac:dyDescent="0.25">
      <c r="A19" s="60" t="s">
        <v>81</v>
      </c>
      <c r="B19" s="3" t="s">
        <v>289</v>
      </c>
      <c r="C19" s="84">
        <v>-64660</v>
      </c>
      <c r="D19" s="84">
        <v>-65610</v>
      </c>
      <c r="E19" s="84">
        <v>-83620</v>
      </c>
      <c r="F19" s="41"/>
      <c r="G19" s="42"/>
      <c r="H19" s="43"/>
    </row>
    <row r="20" spans="1:8" x14ac:dyDescent="0.25">
      <c r="A20" s="60" t="s">
        <v>82</v>
      </c>
      <c r="B20" s="3" t="s">
        <v>213</v>
      </c>
      <c r="C20" s="71">
        <f t="shared" ref="C20:E21" si="1">SUM(C21)</f>
        <v>196000</v>
      </c>
      <c r="D20" s="71">
        <f t="shared" si="1"/>
        <v>200000</v>
      </c>
      <c r="E20" s="71">
        <f t="shared" si="1"/>
        <v>206000</v>
      </c>
      <c r="F20" s="41"/>
      <c r="G20" s="42"/>
      <c r="H20" s="43"/>
    </row>
    <row r="21" spans="1:8" x14ac:dyDescent="0.25">
      <c r="A21" s="60" t="s">
        <v>74</v>
      </c>
      <c r="B21" s="3" t="s">
        <v>212</v>
      </c>
      <c r="C21" s="71">
        <f t="shared" si="1"/>
        <v>196000</v>
      </c>
      <c r="D21" s="71">
        <f t="shared" si="1"/>
        <v>200000</v>
      </c>
      <c r="E21" s="71">
        <f t="shared" si="1"/>
        <v>206000</v>
      </c>
      <c r="F21" s="41"/>
      <c r="G21" s="42"/>
      <c r="H21" s="43"/>
    </row>
    <row r="22" spans="1:8" x14ac:dyDescent="0.25">
      <c r="A22" s="60" t="s">
        <v>74</v>
      </c>
      <c r="B22" s="3" t="s">
        <v>211</v>
      </c>
      <c r="C22" s="12">
        <v>196000</v>
      </c>
      <c r="D22" s="12">
        <v>200000</v>
      </c>
      <c r="E22" s="12">
        <v>206000</v>
      </c>
      <c r="F22" s="41"/>
      <c r="G22" s="42"/>
      <c r="H22" s="43"/>
    </row>
    <row r="23" spans="1:8" x14ac:dyDescent="0.25">
      <c r="A23" s="61" t="s">
        <v>166</v>
      </c>
      <c r="B23" s="3" t="s">
        <v>92</v>
      </c>
      <c r="C23" s="12">
        <f>SUM(C24:C26)</f>
        <v>608000</v>
      </c>
      <c r="D23" s="12">
        <f>SUM(D24:D26)</f>
        <v>577000</v>
      </c>
      <c r="E23" s="12">
        <f>SUM(E24:E26)</f>
        <v>579000</v>
      </c>
      <c r="F23" s="41"/>
      <c r="G23" s="42"/>
      <c r="H23" s="43"/>
    </row>
    <row r="24" spans="1:8" ht="60" customHeight="1" x14ac:dyDescent="0.25">
      <c r="A24" s="60" t="s">
        <v>83</v>
      </c>
      <c r="B24" s="3" t="s">
        <v>93</v>
      </c>
      <c r="C24" s="12">
        <v>27000</v>
      </c>
      <c r="D24" s="12">
        <v>31000</v>
      </c>
      <c r="E24" s="12">
        <v>33000</v>
      </c>
      <c r="F24" s="41"/>
      <c r="G24" s="42"/>
      <c r="H24" s="43"/>
    </row>
    <row r="25" spans="1:8" ht="42.75" customHeight="1" x14ac:dyDescent="0.25">
      <c r="A25" s="60" t="s">
        <v>84</v>
      </c>
      <c r="B25" s="3" t="s">
        <v>176</v>
      </c>
      <c r="C25" s="12">
        <v>361000</v>
      </c>
      <c r="D25" s="12">
        <v>331000</v>
      </c>
      <c r="E25" s="12">
        <v>331000</v>
      </c>
      <c r="F25" s="41"/>
      <c r="G25" s="42"/>
      <c r="H25" s="43"/>
    </row>
    <row r="26" spans="1:8" ht="44.25" customHeight="1" x14ac:dyDescent="0.25">
      <c r="A26" s="60" t="s">
        <v>85</v>
      </c>
      <c r="B26" s="3" t="s">
        <v>177</v>
      </c>
      <c r="C26" s="12">
        <v>220000</v>
      </c>
      <c r="D26" s="12">
        <v>215000</v>
      </c>
      <c r="E26" s="12">
        <v>215000</v>
      </c>
      <c r="F26" s="41"/>
      <c r="G26" s="42"/>
      <c r="H26" s="43"/>
    </row>
    <row r="27" spans="1:8" x14ac:dyDescent="0.25">
      <c r="A27" s="60" t="s">
        <v>86</v>
      </c>
      <c r="B27" s="3" t="s">
        <v>94</v>
      </c>
      <c r="C27" s="71">
        <f t="shared" ref="C27:E29" si="2">SUM(C28)</f>
        <v>1000</v>
      </c>
      <c r="D27" s="71">
        <f t="shared" si="2"/>
        <v>1000</v>
      </c>
      <c r="E27" s="71">
        <f t="shared" si="2"/>
        <v>1000</v>
      </c>
      <c r="F27" s="41"/>
      <c r="G27" s="42"/>
      <c r="H27" s="43"/>
    </row>
    <row r="28" spans="1:8" ht="90.75" customHeight="1" x14ac:dyDescent="0.25">
      <c r="A28" s="60" t="s">
        <v>87</v>
      </c>
      <c r="B28" s="3" t="s">
        <v>95</v>
      </c>
      <c r="C28" s="12">
        <v>1000</v>
      </c>
      <c r="D28" s="12">
        <v>1000</v>
      </c>
      <c r="E28" s="12">
        <v>1000</v>
      </c>
      <c r="F28" s="41"/>
      <c r="G28" s="42"/>
      <c r="H28" s="43"/>
    </row>
    <row r="29" spans="1:8" ht="47.25" customHeight="1" x14ac:dyDescent="0.25">
      <c r="A29" s="87" t="s">
        <v>282</v>
      </c>
      <c r="B29" s="3" t="s">
        <v>283</v>
      </c>
      <c r="C29" s="71">
        <f t="shared" si="2"/>
        <v>60000</v>
      </c>
      <c r="D29" s="71">
        <f t="shared" si="2"/>
        <v>60000</v>
      </c>
      <c r="E29" s="71">
        <f t="shared" si="2"/>
        <v>60000</v>
      </c>
      <c r="F29" s="41"/>
      <c r="G29" s="42"/>
      <c r="H29" s="43"/>
    </row>
    <row r="30" spans="1:8" ht="91.5" customHeight="1" x14ac:dyDescent="0.25">
      <c r="A30" s="87" t="s">
        <v>285</v>
      </c>
      <c r="B30" s="3" t="s">
        <v>284</v>
      </c>
      <c r="C30" s="84">
        <v>60000</v>
      </c>
      <c r="D30" s="84">
        <v>60000</v>
      </c>
      <c r="E30" s="84">
        <v>60000</v>
      </c>
      <c r="F30" s="41"/>
      <c r="G30" s="42"/>
      <c r="H30" s="43"/>
    </row>
    <row r="31" spans="1:8" ht="18.75" customHeight="1" x14ac:dyDescent="0.25">
      <c r="A31" s="60" t="s">
        <v>167</v>
      </c>
      <c r="B31" s="3" t="s">
        <v>96</v>
      </c>
      <c r="C31" s="12">
        <f>SUM(C32)</f>
        <v>3422841.2</v>
      </c>
      <c r="D31" s="12">
        <f>SUM(D32)</f>
        <v>2765990.26</v>
      </c>
      <c r="E31" s="12">
        <f>SUM(E32)</f>
        <v>2817171.11</v>
      </c>
      <c r="F31" s="41"/>
      <c r="G31" s="42"/>
      <c r="H31" s="43"/>
    </row>
    <row r="32" spans="1:8" ht="48" customHeight="1" x14ac:dyDescent="0.25">
      <c r="A32" s="60" t="s">
        <v>88</v>
      </c>
      <c r="B32" t="s">
        <v>97</v>
      </c>
      <c r="C32" s="12">
        <f>SUM(C33,C34)</f>
        <v>3422841.2</v>
      </c>
      <c r="D32" s="12">
        <f>SUM(D33,D34)</f>
        <v>2765990.26</v>
      </c>
      <c r="E32" s="12">
        <f>SUM(E33,E34)</f>
        <v>2817171.11</v>
      </c>
      <c r="F32" s="41"/>
      <c r="G32" s="42"/>
      <c r="H32" s="43"/>
    </row>
    <row r="33" spans="1:8" ht="34.5" customHeight="1" x14ac:dyDescent="0.25">
      <c r="A33" s="60" t="s">
        <v>171</v>
      </c>
      <c r="B33" s="3" t="s">
        <v>198</v>
      </c>
      <c r="C33" s="12">
        <v>3240000</v>
      </c>
      <c r="D33" s="12">
        <v>2566000</v>
      </c>
      <c r="E33" s="12">
        <v>2610000</v>
      </c>
      <c r="F33" s="41"/>
      <c r="G33" s="42"/>
      <c r="H33" s="43"/>
    </row>
    <row r="34" spans="1:8" ht="32.25" customHeight="1" x14ac:dyDescent="0.25">
      <c r="A34" s="60" t="s">
        <v>89</v>
      </c>
      <c r="B34" s="3" t="s">
        <v>175</v>
      </c>
      <c r="C34" s="12">
        <f>SUM(C35:C35)</f>
        <v>182841.2</v>
      </c>
      <c r="D34" s="12">
        <f>SUM(D35:D35)</f>
        <v>199990.26</v>
      </c>
      <c r="E34" s="12">
        <f>SUM(E35:E35)</f>
        <v>207171.11</v>
      </c>
      <c r="F34" s="41"/>
      <c r="G34" s="42"/>
      <c r="H34" s="43"/>
    </row>
    <row r="35" spans="1:8" ht="47.25" customHeight="1" x14ac:dyDescent="0.25">
      <c r="A35" s="60" t="s">
        <v>90</v>
      </c>
      <c r="B35" s="3" t="s">
        <v>197</v>
      </c>
      <c r="C35" s="12">
        <v>182841.2</v>
      </c>
      <c r="D35" s="12">
        <v>199990.26</v>
      </c>
      <c r="E35" s="12">
        <v>207171.11</v>
      </c>
      <c r="F35" s="41"/>
      <c r="G35" s="42"/>
      <c r="H35" s="43"/>
    </row>
    <row r="36" spans="1:8" x14ac:dyDescent="0.25">
      <c r="A36" s="60" t="s">
        <v>91</v>
      </c>
      <c r="B36" s="3"/>
      <c r="C36" s="12">
        <f>SUM(C11,C15,C20,C23,C27,C29,C32)</f>
        <v>6044811.2000000002</v>
      </c>
      <c r="D36" s="12">
        <f>SUM(D11,D15,D20,D23,D27,D29,D32)</f>
        <v>5562860.2599999998</v>
      </c>
      <c r="E36" s="12">
        <f>SUM(E11,E15,E20,E23,E27,E29,E32)</f>
        <v>6073621.1099999994</v>
      </c>
      <c r="F36" s="41"/>
      <c r="G36" s="42"/>
      <c r="H36" s="43"/>
    </row>
    <row r="37" spans="1:8" x14ac:dyDescent="0.25">
      <c r="A37" s="17"/>
      <c r="F37" s="41"/>
      <c r="G37" s="42"/>
      <c r="H37" s="43"/>
    </row>
    <row r="38" spans="1:8" x14ac:dyDescent="0.25">
      <c r="F38" s="41"/>
      <c r="G38" s="42"/>
      <c r="H38" s="43"/>
    </row>
    <row r="39" spans="1:8" x14ac:dyDescent="0.25">
      <c r="F39" s="41"/>
      <c r="G39" s="42"/>
      <c r="H39" s="43"/>
    </row>
    <row r="40" spans="1:8" x14ac:dyDescent="0.25">
      <c r="F40" s="41"/>
      <c r="G40" s="42"/>
      <c r="H40" s="43"/>
    </row>
    <row r="41" spans="1:8" x14ac:dyDescent="0.25">
      <c r="F41" s="41"/>
      <c r="G41" s="42"/>
      <c r="H41" s="43"/>
    </row>
    <row r="42" spans="1:8" x14ac:dyDescent="0.25">
      <c r="F42" s="41"/>
      <c r="G42" s="42"/>
      <c r="H42" s="43"/>
    </row>
    <row r="43" spans="1:8" x14ac:dyDescent="0.25">
      <c r="F43" s="41"/>
      <c r="G43" s="42"/>
      <c r="H43" s="43"/>
    </row>
    <row r="44" spans="1:8" x14ac:dyDescent="0.25">
      <c r="F44" s="41"/>
      <c r="G44" s="42"/>
      <c r="H44" s="43"/>
    </row>
    <row r="45" spans="1:8" x14ac:dyDescent="0.25">
      <c r="F45" s="41"/>
      <c r="G45" s="42"/>
      <c r="H45" s="43"/>
    </row>
    <row r="46" spans="1:8" x14ac:dyDescent="0.25">
      <c r="F46" s="41"/>
      <c r="G46" s="42"/>
      <c r="H46" s="43"/>
    </row>
    <row r="47" spans="1:8" x14ac:dyDescent="0.25">
      <c r="F47" s="41"/>
      <c r="G47" s="42"/>
      <c r="H47" s="43"/>
    </row>
    <row r="48" spans="1:8" x14ac:dyDescent="0.25">
      <c r="F48" s="41"/>
      <c r="G48" s="42"/>
      <c r="H48" s="43"/>
    </row>
    <row r="49" spans="6:8" x14ac:dyDescent="0.25">
      <c r="F49" s="41"/>
      <c r="G49" s="42"/>
      <c r="H49" s="43"/>
    </row>
    <row r="50" spans="6:8" x14ac:dyDescent="0.25">
      <c r="F50" s="41"/>
      <c r="G50" s="42"/>
      <c r="H50" s="43"/>
    </row>
    <row r="51" spans="6:8" x14ac:dyDescent="0.25">
      <c r="F51" s="41"/>
      <c r="G51" s="42"/>
      <c r="H51" s="43"/>
    </row>
    <row r="52" spans="6:8" x14ac:dyDescent="0.25">
      <c r="F52" s="41"/>
      <c r="G52" s="42"/>
      <c r="H52" s="43"/>
    </row>
    <row r="53" spans="6:8" x14ac:dyDescent="0.25">
      <c r="F53" s="41"/>
      <c r="G53" s="42"/>
      <c r="H53" s="43"/>
    </row>
    <row r="54" spans="6:8" x14ac:dyDescent="0.25">
      <c r="F54" s="41"/>
      <c r="G54" s="42"/>
      <c r="H54" s="43"/>
    </row>
    <row r="55" spans="6:8" x14ac:dyDescent="0.25">
      <c r="F55" s="41"/>
      <c r="G55" s="42"/>
      <c r="H55" s="43"/>
    </row>
    <row r="56" spans="6:8" x14ac:dyDescent="0.25">
      <c r="F56" s="41"/>
      <c r="G56" s="42"/>
      <c r="H56" s="43"/>
    </row>
    <row r="57" spans="6:8" x14ac:dyDescent="0.25">
      <c r="F57" s="41"/>
      <c r="G57" s="42"/>
      <c r="H57" s="43"/>
    </row>
    <row r="58" spans="6:8" x14ac:dyDescent="0.25">
      <c r="F58" s="41"/>
      <c r="G58" s="42"/>
      <c r="H58" s="43"/>
    </row>
    <row r="59" spans="6:8" x14ac:dyDescent="0.25">
      <c r="F59" s="41"/>
      <c r="G59" s="42"/>
      <c r="H59" s="43"/>
    </row>
    <row r="60" spans="6:8" x14ac:dyDescent="0.25">
      <c r="F60" s="41"/>
      <c r="G60" s="42"/>
      <c r="H60" s="43"/>
    </row>
    <row r="61" spans="6:8" x14ac:dyDescent="0.25">
      <c r="F61" s="41"/>
      <c r="G61" s="42"/>
      <c r="H61" s="43"/>
    </row>
    <row r="62" spans="6:8" x14ac:dyDescent="0.25">
      <c r="F62" s="41"/>
      <c r="G62" s="42"/>
      <c r="H62" s="43"/>
    </row>
  </sheetData>
  <mergeCells count="1">
    <mergeCell ref="A7:E7"/>
  </mergeCells>
  <pageMargins left="0.62992125984251968" right="0.23622047244094491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4"/>
  <sheetViews>
    <sheetView workbookViewId="0">
      <selection activeCell="A6" sqref="A6:F6"/>
    </sheetView>
  </sheetViews>
  <sheetFormatPr defaultRowHeight="15" x14ac:dyDescent="0.25"/>
  <cols>
    <col min="1" max="1" width="44.140625" customWidth="1"/>
    <col min="2" max="2" width="6" customWidth="1"/>
    <col min="3" max="3" width="5.85546875" customWidth="1"/>
    <col min="4" max="4" width="11.5703125" customWidth="1"/>
    <col min="5" max="5" width="11.42578125" customWidth="1"/>
    <col min="6" max="6" width="12" customWidth="1"/>
  </cols>
  <sheetData>
    <row r="1" spans="1:6" x14ac:dyDescent="0.25">
      <c r="A1" s="23"/>
      <c r="B1" s="23"/>
      <c r="C1" s="23"/>
      <c r="D1" s="22"/>
      <c r="E1" s="22" t="s">
        <v>219</v>
      </c>
      <c r="F1" s="23"/>
    </row>
    <row r="2" spans="1:6" x14ac:dyDescent="0.25">
      <c r="A2" s="23"/>
      <c r="B2" s="44"/>
      <c r="C2" s="20"/>
      <c r="D2" s="20" t="s">
        <v>57</v>
      </c>
      <c r="E2" s="44"/>
      <c r="F2" s="23"/>
    </row>
    <row r="3" spans="1:6" x14ac:dyDescent="0.25">
      <c r="A3" s="21" t="s">
        <v>228</v>
      </c>
      <c r="B3" s="21"/>
      <c r="C3" s="21"/>
      <c r="D3" s="20"/>
      <c r="E3" s="20"/>
      <c r="F3" s="23"/>
    </row>
    <row r="4" spans="1:6" x14ac:dyDescent="0.25">
      <c r="A4" s="21" t="s">
        <v>227</v>
      </c>
      <c r="B4" s="23"/>
      <c r="C4" s="21"/>
      <c r="D4" s="20"/>
      <c r="E4" s="20"/>
      <c r="F4" s="23"/>
    </row>
    <row r="5" spans="1:6" x14ac:dyDescent="0.25">
      <c r="A5" s="23"/>
      <c r="B5" s="23"/>
      <c r="C5" s="22"/>
      <c r="E5" t="s">
        <v>333</v>
      </c>
      <c r="F5" s="23"/>
    </row>
    <row r="6" spans="1:6" ht="50.25" customHeight="1" x14ac:dyDescent="0.25">
      <c r="A6" s="95" t="s">
        <v>312</v>
      </c>
      <c r="B6" s="95"/>
      <c r="C6" s="95"/>
      <c r="D6" s="95"/>
      <c r="E6" s="95"/>
      <c r="F6" s="95"/>
    </row>
    <row r="7" spans="1:6" ht="14.25" customHeight="1" x14ac:dyDescent="0.25">
      <c r="A7" s="62"/>
      <c r="B7" s="62"/>
      <c r="C7" s="62"/>
      <c r="D7" s="62"/>
      <c r="E7" s="62"/>
      <c r="F7" s="65" t="s">
        <v>59</v>
      </c>
    </row>
    <row r="8" spans="1:6" ht="54.75" x14ac:dyDescent="0.25">
      <c r="A8" s="50" t="s">
        <v>24</v>
      </c>
      <c r="B8" s="29" t="s">
        <v>128</v>
      </c>
      <c r="C8" s="64" t="s">
        <v>116</v>
      </c>
      <c r="D8" s="2">
        <v>2025</v>
      </c>
      <c r="E8" s="2">
        <v>2026</v>
      </c>
      <c r="F8" s="2">
        <v>2027</v>
      </c>
    </row>
    <row r="9" spans="1:6" x14ac:dyDescent="0.25">
      <c r="A9" s="79" t="s">
        <v>30</v>
      </c>
      <c r="B9" s="45" t="s">
        <v>25</v>
      </c>
      <c r="C9" s="45" t="s">
        <v>27</v>
      </c>
      <c r="D9" s="72">
        <f>SUM(D10:D13)</f>
        <v>2389000</v>
      </c>
      <c r="E9" s="72">
        <f>SUM(E10:E13)</f>
        <v>2273928.4900000002</v>
      </c>
      <c r="F9" s="72">
        <f>SUM(F10:F13)</f>
        <v>2252318.94</v>
      </c>
    </row>
    <row r="10" spans="1:6" ht="38.25" customHeight="1" x14ac:dyDescent="0.25">
      <c r="A10" s="47" t="s">
        <v>31</v>
      </c>
      <c r="B10" s="45" t="s">
        <v>25</v>
      </c>
      <c r="C10" s="45" t="s">
        <v>26</v>
      </c>
      <c r="D10" s="70">
        <v>762200</v>
      </c>
      <c r="E10" s="70">
        <v>762200</v>
      </c>
      <c r="F10" s="70">
        <v>762200</v>
      </c>
    </row>
    <row r="11" spans="1:6" ht="51.75" customHeight="1" x14ac:dyDescent="0.25">
      <c r="A11" s="47" t="s">
        <v>129</v>
      </c>
      <c r="B11" s="45" t="s">
        <v>25</v>
      </c>
      <c r="C11" s="45" t="s">
        <v>28</v>
      </c>
      <c r="D11" s="69">
        <v>1578100</v>
      </c>
      <c r="E11" s="69">
        <v>1501728.49</v>
      </c>
      <c r="F11" s="69">
        <v>1480118.94</v>
      </c>
    </row>
    <row r="12" spans="1:6" ht="38.25" x14ac:dyDescent="0.25">
      <c r="A12" s="47" t="s">
        <v>32</v>
      </c>
      <c r="B12" s="45" t="s">
        <v>25</v>
      </c>
      <c r="C12" s="45" t="s">
        <v>49</v>
      </c>
      <c r="D12" s="70">
        <v>38200</v>
      </c>
      <c r="E12" s="70">
        <v>0</v>
      </c>
      <c r="F12" s="70">
        <v>0</v>
      </c>
    </row>
    <row r="13" spans="1:6" x14ac:dyDescent="0.25">
      <c r="A13" s="47" t="s">
        <v>33</v>
      </c>
      <c r="B13" s="45" t="s">
        <v>25</v>
      </c>
      <c r="C13" s="45" t="s">
        <v>50</v>
      </c>
      <c r="D13" s="70">
        <v>10500</v>
      </c>
      <c r="E13" s="70">
        <v>10000</v>
      </c>
      <c r="F13" s="70">
        <v>10000</v>
      </c>
    </row>
    <row r="14" spans="1:6" ht="15" customHeight="1" x14ac:dyDescent="0.25">
      <c r="A14" s="79" t="s">
        <v>34</v>
      </c>
      <c r="B14" s="45" t="s">
        <v>26</v>
      </c>
      <c r="C14" s="45" t="s">
        <v>27</v>
      </c>
      <c r="D14" s="72">
        <f>SUM(D15)</f>
        <v>182841.2</v>
      </c>
      <c r="E14" s="72">
        <f>SUM(E15)</f>
        <v>199990.26</v>
      </c>
      <c r="F14" s="72">
        <f>SUM(F15)</f>
        <v>207171.11</v>
      </c>
    </row>
    <row r="15" spans="1:6" x14ac:dyDescent="0.25">
      <c r="A15" s="47" t="s">
        <v>35</v>
      </c>
      <c r="B15" s="45" t="s">
        <v>26</v>
      </c>
      <c r="C15" s="45" t="s">
        <v>51</v>
      </c>
      <c r="D15" s="69">
        <v>182841.2</v>
      </c>
      <c r="E15" s="69">
        <v>199990.26</v>
      </c>
      <c r="F15" s="69">
        <v>207171.11</v>
      </c>
    </row>
    <row r="16" spans="1:6" x14ac:dyDescent="0.25">
      <c r="A16" s="47" t="s">
        <v>36</v>
      </c>
      <c r="B16" s="45" t="s">
        <v>51</v>
      </c>
      <c r="C16" s="45" t="s">
        <v>27</v>
      </c>
      <c r="D16" s="70">
        <f>SUM(D17:D17)</f>
        <v>100000</v>
      </c>
      <c r="E16" s="70">
        <f>SUM(E17:E17)</f>
        <v>80000</v>
      </c>
      <c r="F16" s="70">
        <f>SUM(F17:F17)</f>
        <v>50000</v>
      </c>
    </row>
    <row r="17" spans="1:6" ht="14.25" customHeight="1" x14ac:dyDescent="0.25">
      <c r="A17" s="47" t="s">
        <v>37</v>
      </c>
      <c r="B17" s="45" t="s">
        <v>51</v>
      </c>
      <c r="C17" s="45" t="s">
        <v>52</v>
      </c>
      <c r="D17" s="70">
        <v>100000</v>
      </c>
      <c r="E17" s="70">
        <v>80000</v>
      </c>
      <c r="F17" s="70">
        <v>50000</v>
      </c>
    </row>
    <row r="18" spans="1:6" x14ac:dyDescent="0.25">
      <c r="A18" s="47" t="s">
        <v>38</v>
      </c>
      <c r="B18" s="45" t="s">
        <v>28</v>
      </c>
      <c r="C18" s="45" t="s">
        <v>27</v>
      </c>
      <c r="D18" s="69">
        <f>SUM(D19:D20)</f>
        <v>1222970</v>
      </c>
      <c r="E18" s="69">
        <f>SUM(E19:E20)</f>
        <v>1259870</v>
      </c>
      <c r="F18" s="69">
        <f>SUM(F19:F20)</f>
        <v>1670450</v>
      </c>
    </row>
    <row r="19" spans="1:6" x14ac:dyDescent="0.25">
      <c r="A19" s="47" t="s">
        <v>39</v>
      </c>
      <c r="B19" s="45" t="s">
        <v>28</v>
      </c>
      <c r="C19" s="45" t="s">
        <v>53</v>
      </c>
      <c r="D19" s="69">
        <v>1206970</v>
      </c>
      <c r="E19" s="69">
        <v>1259870</v>
      </c>
      <c r="F19" s="69">
        <v>1670450</v>
      </c>
    </row>
    <row r="20" spans="1:6" ht="14.25" customHeight="1" x14ac:dyDescent="0.25">
      <c r="A20" s="47" t="s">
        <v>217</v>
      </c>
      <c r="B20" s="45" t="s">
        <v>28</v>
      </c>
      <c r="C20" s="45" t="s">
        <v>216</v>
      </c>
      <c r="D20" s="69">
        <v>16000</v>
      </c>
      <c r="E20" s="69">
        <v>0</v>
      </c>
      <c r="F20" s="69">
        <v>0</v>
      </c>
    </row>
    <row r="21" spans="1:6" x14ac:dyDescent="0.25">
      <c r="A21" s="47" t="s">
        <v>40</v>
      </c>
      <c r="B21" s="45" t="s">
        <v>29</v>
      </c>
      <c r="C21" s="45" t="s">
        <v>27</v>
      </c>
      <c r="D21" s="70">
        <f>SUM(D22:D24)</f>
        <v>340000</v>
      </c>
      <c r="E21" s="70">
        <f>SUM(E22:E24)</f>
        <v>200000</v>
      </c>
      <c r="F21" s="70">
        <f>SUM(F22:F24)</f>
        <v>180000</v>
      </c>
    </row>
    <row r="22" spans="1:6" x14ac:dyDescent="0.25">
      <c r="A22" s="47" t="s">
        <v>196</v>
      </c>
      <c r="B22" s="45" t="s">
        <v>29</v>
      </c>
      <c r="C22" s="45" t="s">
        <v>25</v>
      </c>
      <c r="D22" s="70">
        <v>90000</v>
      </c>
      <c r="E22" s="70">
        <v>70000</v>
      </c>
      <c r="F22" s="70">
        <v>50000</v>
      </c>
    </row>
    <row r="23" spans="1:6" x14ac:dyDescent="0.25">
      <c r="A23" s="47" t="s">
        <v>41</v>
      </c>
      <c r="B23" s="45" t="s">
        <v>29</v>
      </c>
      <c r="C23" s="45" t="s">
        <v>26</v>
      </c>
      <c r="D23" s="70">
        <v>200000</v>
      </c>
      <c r="E23" s="70">
        <v>80000</v>
      </c>
      <c r="F23" s="70">
        <v>80000</v>
      </c>
    </row>
    <row r="24" spans="1:6" x14ac:dyDescent="0.25">
      <c r="A24" s="47" t="s">
        <v>42</v>
      </c>
      <c r="B24" s="45" t="s">
        <v>29</v>
      </c>
      <c r="C24" s="45" t="s">
        <v>51</v>
      </c>
      <c r="D24" s="70">
        <v>50000</v>
      </c>
      <c r="E24" s="70">
        <v>50000</v>
      </c>
      <c r="F24" s="70">
        <v>50000</v>
      </c>
    </row>
    <row r="25" spans="1:6" ht="25.5" x14ac:dyDescent="0.25">
      <c r="A25" s="47" t="s">
        <v>43</v>
      </c>
      <c r="B25" s="45" t="s">
        <v>54</v>
      </c>
      <c r="C25" s="45" t="s">
        <v>27</v>
      </c>
      <c r="D25" s="70">
        <f>SUM(D26)</f>
        <v>1800000</v>
      </c>
      <c r="E25" s="70">
        <f>SUM(E26)</f>
        <v>1400000</v>
      </c>
      <c r="F25" s="70">
        <f>SUM(F26)</f>
        <v>1400000</v>
      </c>
    </row>
    <row r="26" spans="1:6" x14ac:dyDescent="0.25">
      <c r="A26" s="47" t="s">
        <v>44</v>
      </c>
      <c r="B26" s="45" t="s">
        <v>54</v>
      </c>
      <c r="C26" s="45" t="s">
        <v>25</v>
      </c>
      <c r="D26" s="70">
        <v>1800000</v>
      </c>
      <c r="E26" s="70">
        <v>1400000</v>
      </c>
      <c r="F26" s="70">
        <v>1400000</v>
      </c>
    </row>
    <row r="27" spans="1:6" x14ac:dyDescent="0.25">
      <c r="A27" s="47" t="s">
        <v>45</v>
      </c>
      <c r="B27" s="45" t="s">
        <v>55</v>
      </c>
      <c r="C27" s="45" t="s">
        <v>27</v>
      </c>
      <c r="D27" s="70">
        <f>SUM(D28)</f>
        <v>10000</v>
      </c>
      <c r="E27" s="70">
        <f>SUM(E28)</f>
        <v>10000</v>
      </c>
      <c r="F27" s="70">
        <f>SUM(F28)</f>
        <v>10000</v>
      </c>
    </row>
    <row r="28" spans="1:6" x14ac:dyDescent="0.25">
      <c r="A28" s="47" t="s">
        <v>46</v>
      </c>
      <c r="B28" s="45" t="s">
        <v>55</v>
      </c>
      <c r="C28" s="45" t="s">
        <v>26</v>
      </c>
      <c r="D28" s="70">
        <v>10000</v>
      </c>
      <c r="E28" s="70">
        <v>10000</v>
      </c>
      <c r="F28" s="70">
        <v>10000</v>
      </c>
    </row>
    <row r="29" spans="1:6" x14ac:dyDescent="0.25">
      <c r="A29" s="47" t="s">
        <v>47</v>
      </c>
      <c r="B29" s="45" t="s">
        <v>56</v>
      </c>
      <c r="C29" s="45" t="s">
        <v>56</v>
      </c>
      <c r="D29" s="69">
        <v>0</v>
      </c>
      <c r="E29" s="69">
        <v>139071.51</v>
      </c>
      <c r="F29" s="69">
        <v>303681.06</v>
      </c>
    </row>
    <row r="30" spans="1:6" x14ac:dyDescent="0.25">
      <c r="A30" s="96" t="s">
        <v>48</v>
      </c>
      <c r="B30" s="96"/>
      <c r="C30" s="96"/>
      <c r="D30" s="69">
        <f>SUM(D9,D14,D16,D18,D21,D25,D27,D29)</f>
        <v>6044811.2000000002</v>
      </c>
      <c r="E30" s="69">
        <f>SUM(E9,E14,E16,E18,E21,E25,E27,E29)</f>
        <v>5562860.2599999998</v>
      </c>
      <c r="F30" s="69">
        <f>SUM(F9,F14,F16,F18,F21,F25,F27,F29)</f>
        <v>6073621.1099999994</v>
      </c>
    </row>
    <row r="134" spans="8:8" x14ac:dyDescent="0.25">
      <c r="H134" s="48"/>
    </row>
  </sheetData>
  <mergeCells count="2">
    <mergeCell ref="A6:F6"/>
    <mergeCell ref="A30:C30"/>
  </mergeCells>
  <pageMargins left="0.59055118110236227" right="0.23622047244094491" top="0.74803149606299213" bottom="0.74803149606299213" header="0.31496062992125984" footer="0.31496062992125984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1"/>
  <sheetViews>
    <sheetView workbookViewId="0">
      <selection activeCell="B1" sqref="B1:B1048576"/>
    </sheetView>
  </sheetViews>
  <sheetFormatPr defaultRowHeight="15" x14ac:dyDescent="0.25"/>
  <cols>
    <col min="1" max="1" width="32.7109375" customWidth="1"/>
    <col min="2" max="2" width="5" customWidth="1"/>
    <col min="3" max="3" width="3.42578125" customWidth="1"/>
    <col min="4" max="4" width="3" customWidth="1"/>
    <col min="5" max="5" width="11.42578125" customWidth="1"/>
    <col min="6" max="6" width="5.140625" customWidth="1"/>
    <col min="7" max="9" width="11.42578125" customWidth="1"/>
  </cols>
  <sheetData>
    <row r="1" spans="1:9" x14ac:dyDescent="0.25">
      <c r="E1" s="23"/>
      <c r="F1" s="23"/>
      <c r="G1" s="22"/>
      <c r="H1" s="30" t="s">
        <v>220</v>
      </c>
      <c r="I1" s="18"/>
    </row>
    <row r="2" spans="1:9" x14ac:dyDescent="0.25">
      <c r="E2" s="23"/>
      <c r="F2" s="24" t="s">
        <v>111</v>
      </c>
      <c r="G2" s="24"/>
      <c r="H2" s="24"/>
      <c r="I2" s="24"/>
    </row>
    <row r="3" spans="1:9" x14ac:dyDescent="0.25">
      <c r="D3" s="23"/>
      <c r="E3" s="23"/>
      <c r="F3" s="25" t="s">
        <v>110</v>
      </c>
      <c r="G3" s="24"/>
      <c r="H3" s="24"/>
      <c r="I3" s="24"/>
    </row>
    <row r="4" spans="1:9" x14ac:dyDescent="0.25">
      <c r="D4" s="23"/>
      <c r="E4" s="23"/>
      <c r="F4" s="25" t="s">
        <v>109</v>
      </c>
      <c r="G4" s="24"/>
      <c r="H4" s="24"/>
      <c r="I4" s="24"/>
    </row>
    <row r="5" spans="1:9" x14ac:dyDescent="0.25">
      <c r="D5" s="23"/>
      <c r="E5" s="23"/>
      <c r="F5" s="25" t="s">
        <v>1</v>
      </c>
      <c r="G5" s="24"/>
      <c r="H5" s="24"/>
      <c r="I5" s="24"/>
    </row>
    <row r="6" spans="1:9" ht="15.75" x14ac:dyDescent="0.25">
      <c r="B6" t="s">
        <v>194</v>
      </c>
      <c r="C6" t="s">
        <v>195</v>
      </c>
      <c r="D6" s="63"/>
      <c r="E6" s="23"/>
      <c r="F6" s="25"/>
      <c r="G6" s="25"/>
      <c r="H6" t="s">
        <v>332</v>
      </c>
    </row>
    <row r="7" spans="1:9" ht="15.75" x14ac:dyDescent="0.25">
      <c r="A7" s="97" t="s">
        <v>308</v>
      </c>
      <c r="B7" s="97"/>
      <c r="C7" s="97"/>
      <c r="D7" s="97"/>
      <c r="E7" s="97"/>
      <c r="F7" s="97"/>
      <c r="G7" s="97"/>
      <c r="H7" s="97"/>
      <c r="I7" s="97"/>
    </row>
    <row r="8" spans="1:9" x14ac:dyDescent="0.25">
      <c r="A8" s="18"/>
      <c r="B8" s="18"/>
      <c r="C8" s="18"/>
      <c r="D8" s="18"/>
      <c r="E8" s="18"/>
      <c r="F8" s="18"/>
      <c r="G8" s="18"/>
      <c r="H8" s="18"/>
      <c r="I8" s="26" t="s">
        <v>59</v>
      </c>
    </row>
    <row r="9" spans="1:9" x14ac:dyDescent="0.25">
      <c r="A9" s="101" t="s">
        <v>2</v>
      </c>
      <c r="B9" s="98" t="s">
        <v>112</v>
      </c>
      <c r="C9" s="99"/>
      <c r="D9" s="99"/>
      <c r="E9" s="99"/>
      <c r="F9" s="100"/>
      <c r="G9" s="101">
        <v>2025</v>
      </c>
      <c r="H9" s="104">
        <v>2026</v>
      </c>
      <c r="I9" s="104">
        <v>2027</v>
      </c>
    </row>
    <row r="10" spans="1:9" x14ac:dyDescent="0.25">
      <c r="A10" s="102"/>
      <c r="B10" s="98" t="s">
        <v>113</v>
      </c>
      <c r="C10" s="99"/>
      <c r="D10" s="99"/>
      <c r="E10" s="99"/>
      <c r="F10" s="100"/>
      <c r="G10" s="102"/>
      <c r="H10" s="104"/>
      <c r="I10" s="104"/>
    </row>
    <row r="11" spans="1:9" ht="56.25" customHeight="1" x14ac:dyDescent="0.25">
      <c r="A11" s="103"/>
      <c r="B11" s="27" t="s">
        <v>114</v>
      </c>
      <c r="C11" s="27" t="s">
        <v>115</v>
      </c>
      <c r="D11" s="27" t="s">
        <v>116</v>
      </c>
      <c r="E11" s="27" t="s">
        <v>117</v>
      </c>
      <c r="F11" s="27" t="s">
        <v>118</v>
      </c>
      <c r="G11" s="103"/>
      <c r="H11" s="104"/>
      <c r="I11" s="104"/>
    </row>
    <row r="12" spans="1:9" x14ac:dyDescent="0.25">
      <c r="A12" s="49">
        <v>1</v>
      </c>
      <c r="B12" s="49">
        <v>2</v>
      </c>
      <c r="C12" s="49">
        <v>3</v>
      </c>
      <c r="D12" s="49">
        <v>4</v>
      </c>
      <c r="E12" s="49">
        <v>5</v>
      </c>
      <c r="F12" s="49">
        <v>6</v>
      </c>
      <c r="G12" s="49">
        <v>7</v>
      </c>
      <c r="H12" s="49">
        <v>8</v>
      </c>
      <c r="I12" s="49">
        <v>9</v>
      </c>
    </row>
    <row r="13" spans="1:9" ht="64.5" customHeight="1" x14ac:dyDescent="0.25">
      <c r="A13" s="55" t="s">
        <v>272</v>
      </c>
      <c r="B13" s="51">
        <v>0</v>
      </c>
      <c r="C13" s="52" t="s">
        <v>27</v>
      </c>
      <c r="D13" s="52" t="s">
        <v>27</v>
      </c>
      <c r="E13" s="67" t="s">
        <v>199</v>
      </c>
      <c r="F13" s="67" t="s">
        <v>65</v>
      </c>
      <c r="G13" s="68">
        <f>SUM(G15,G22,G37,G44,G55,G67,G75,G89,G110,G118)</f>
        <v>6044811.2000000002</v>
      </c>
      <c r="H13" s="68">
        <f>SUM(H15,H22,H37,H44,H55,H67,H75,H89,H110,H118,H126)</f>
        <v>5562860.2599999998</v>
      </c>
      <c r="I13" s="68">
        <f>SUM(I15,I22,I37,I44,I55,I67,I75,I89,I110,I118,I126)</f>
        <v>6073621.1099999994</v>
      </c>
    </row>
    <row r="14" spans="1:9" ht="16.5" customHeight="1" x14ac:dyDescent="0.25">
      <c r="A14" s="31" t="s">
        <v>30</v>
      </c>
      <c r="B14" s="51">
        <v>0</v>
      </c>
      <c r="C14" s="52" t="s">
        <v>25</v>
      </c>
      <c r="D14" s="52" t="s">
        <v>27</v>
      </c>
      <c r="E14" s="53" t="s">
        <v>119</v>
      </c>
      <c r="F14" s="53" t="s">
        <v>65</v>
      </c>
      <c r="G14" s="54">
        <f>SUM(G15,G22,G37,G44)</f>
        <v>2389000</v>
      </c>
      <c r="H14" s="54">
        <f>SUM(H15,H22,H37,H44)</f>
        <v>2273928.4900000002</v>
      </c>
      <c r="I14" s="54">
        <f>SUM(I15,I22,I37,I44)</f>
        <v>2252318.94</v>
      </c>
    </row>
    <row r="15" spans="1:9" ht="15" customHeight="1" x14ac:dyDescent="0.25">
      <c r="A15" s="56" t="s">
        <v>234</v>
      </c>
      <c r="B15" s="51">
        <v>0</v>
      </c>
      <c r="C15" s="52" t="s">
        <v>25</v>
      </c>
      <c r="D15" s="52" t="s">
        <v>26</v>
      </c>
      <c r="E15" s="53" t="s">
        <v>230</v>
      </c>
      <c r="F15" s="53" t="s">
        <v>65</v>
      </c>
      <c r="G15" s="54">
        <f t="shared" ref="G15:I18" si="0">G16</f>
        <v>762200</v>
      </c>
      <c r="H15" s="54">
        <f t="shared" si="0"/>
        <v>762200</v>
      </c>
      <c r="I15" s="54">
        <f t="shared" si="0"/>
        <v>762200</v>
      </c>
    </row>
    <row r="16" spans="1:9" ht="53.25" customHeight="1" x14ac:dyDescent="0.25">
      <c r="A16" s="80" t="s">
        <v>233</v>
      </c>
      <c r="B16" s="51">
        <v>0</v>
      </c>
      <c r="C16" s="52" t="s">
        <v>25</v>
      </c>
      <c r="D16" s="52" t="s">
        <v>26</v>
      </c>
      <c r="E16" s="53" t="s">
        <v>231</v>
      </c>
      <c r="F16" s="53" t="s">
        <v>65</v>
      </c>
      <c r="G16" s="54">
        <f t="shared" si="0"/>
        <v>762200</v>
      </c>
      <c r="H16" s="54">
        <f t="shared" si="0"/>
        <v>762200</v>
      </c>
      <c r="I16" s="54">
        <f t="shared" si="0"/>
        <v>762200</v>
      </c>
    </row>
    <row r="17" spans="1:9" ht="39.75" customHeight="1" x14ac:dyDescent="0.25">
      <c r="A17" s="56" t="s">
        <v>179</v>
      </c>
      <c r="B17" s="51">
        <v>0</v>
      </c>
      <c r="C17" s="52" t="s">
        <v>25</v>
      </c>
      <c r="D17" s="52" t="s">
        <v>26</v>
      </c>
      <c r="E17" s="53" t="s">
        <v>232</v>
      </c>
      <c r="F17" s="53" t="s">
        <v>65</v>
      </c>
      <c r="G17" s="54">
        <f t="shared" si="0"/>
        <v>762200</v>
      </c>
      <c r="H17" s="54">
        <f t="shared" si="0"/>
        <v>762200</v>
      </c>
      <c r="I17" s="54">
        <f t="shared" si="0"/>
        <v>762200</v>
      </c>
    </row>
    <row r="18" spans="1:9" ht="92.25" customHeight="1" x14ac:dyDescent="0.25">
      <c r="A18" s="56" t="s">
        <v>131</v>
      </c>
      <c r="B18" s="51">
        <v>0</v>
      </c>
      <c r="C18" s="52" t="s">
        <v>25</v>
      </c>
      <c r="D18" s="52" t="s">
        <v>26</v>
      </c>
      <c r="E18" s="53" t="s">
        <v>232</v>
      </c>
      <c r="F18" s="53" t="s">
        <v>132</v>
      </c>
      <c r="G18" s="54">
        <f t="shared" si="0"/>
        <v>762200</v>
      </c>
      <c r="H18" s="54">
        <f t="shared" si="0"/>
        <v>762200</v>
      </c>
      <c r="I18" s="54">
        <f t="shared" si="0"/>
        <v>762200</v>
      </c>
    </row>
    <row r="19" spans="1:9" ht="40.5" customHeight="1" x14ac:dyDescent="0.25">
      <c r="A19" s="56" t="s">
        <v>133</v>
      </c>
      <c r="B19" s="51">
        <v>0</v>
      </c>
      <c r="C19" s="52" t="s">
        <v>25</v>
      </c>
      <c r="D19" s="52" t="s">
        <v>26</v>
      </c>
      <c r="E19" s="53" t="s">
        <v>232</v>
      </c>
      <c r="F19" s="53" t="s">
        <v>130</v>
      </c>
      <c r="G19" s="54">
        <f>SUM(G20:G21)</f>
        <v>762200</v>
      </c>
      <c r="H19" s="54">
        <f>SUM(H20:H21)</f>
        <v>762200</v>
      </c>
      <c r="I19" s="54">
        <f>SUM(I20:I21)</f>
        <v>762200</v>
      </c>
    </row>
    <row r="20" spans="1:9" ht="27.75" customHeight="1" x14ac:dyDescent="0.25">
      <c r="A20" s="56" t="s">
        <v>134</v>
      </c>
      <c r="B20" s="51">
        <v>0</v>
      </c>
      <c r="C20" s="52" t="s">
        <v>25</v>
      </c>
      <c r="D20" s="52" t="s">
        <v>26</v>
      </c>
      <c r="E20" s="53" t="s">
        <v>232</v>
      </c>
      <c r="F20" s="53" t="s">
        <v>135</v>
      </c>
      <c r="G20" s="54">
        <v>585400</v>
      </c>
      <c r="H20" s="54">
        <v>585400</v>
      </c>
      <c r="I20" s="54">
        <v>585400</v>
      </c>
    </row>
    <row r="21" spans="1:9" ht="76.5" x14ac:dyDescent="0.25">
      <c r="A21" s="56" t="s">
        <v>136</v>
      </c>
      <c r="B21" s="51">
        <v>0</v>
      </c>
      <c r="C21" s="52" t="s">
        <v>25</v>
      </c>
      <c r="D21" s="52" t="s">
        <v>26</v>
      </c>
      <c r="E21" s="53" t="s">
        <v>232</v>
      </c>
      <c r="F21" s="53" t="s">
        <v>137</v>
      </c>
      <c r="G21" s="54">
        <v>176800</v>
      </c>
      <c r="H21" s="54">
        <v>176800</v>
      </c>
      <c r="I21" s="54">
        <v>176800</v>
      </c>
    </row>
    <row r="22" spans="1:9" ht="15.75" customHeight="1" x14ac:dyDescent="0.25">
      <c r="A22" s="56" t="s">
        <v>234</v>
      </c>
      <c r="B22" s="51">
        <v>0</v>
      </c>
      <c r="C22" s="52" t="s">
        <v>25</v>
      </c>
      <c r="D22" s="52" t="s">
        <v>28</v>
      </c>
      <c r="E22" s="53" t="s">
        <v>230</v>
      </c>
      <c r="F22" s="57" t="s">
        <v>65</v>
      </c>
      <c r="G22" s="58">
        <f>SUM(G23)</f>
        <v>1578100</v>
      </c>
      <c r="H22" s="58">
        <f t="shared" ref="G22:I23" si="1">SUM(H23)</f>
        <v>1501728.49</v>
      </c>
      <c r="I22" s="58">
        <f t="shared" si="1"/>
        <v>1480118.94</v>
      </c>
    </row>
    <row r="23" spans="1:9" ht="54.75" customHeight="1" x14ac:dyDescent="0.25">
      <c r="A23" s="80" t="s">
        <v>233</v>
      </c>
      <c r="B23" s="51">
        <v>0</v>
      </c>
      <c r="C23" s="52" t="s">
        <v>25</v>
      </c>
      <c r="D23" s="52" t="s">
        <v>28</v>
      </c>
      <c r="E23" s="53" t="s">
        <v>231</v>
      </c>
      <c r="F23" s="57" t="s">
        <v>65</v>
      </c>
      <c r="G23" s="58">
        <f t="shared" si="1"/>
        <v>1578100</v>
      </c>
      <c r="H23" s="58">
        <f t="shared" si="1"/>
        <v>1501728.49</v>
      </c>
      <c r="I23" s="58">
        <f t="shared" si="1"/>
        <v>1480118.94</v>
      </c>
    </row>
    <row r="24" spans="1:9" ht="26.25" customHeight="1" x14ac:dyDescent="0.25">
      <c r="A24" s="56" t="s">
        <v>180</v>
      </c>
      <c r="B24" s="51">
        <v>0</v>
      </c>
      <c r="C24" s="52" t="s">
        <v>25</v>
      </c>
      <c r="D24" s="52" t="s">
        <v>28</v>
      </c>
      <c r="E24" s="53" t="s">
        <v>235</v>
      </c>
      <c r="F24" s="57" t="s">
        <v>65</v>
      </c>
      <c r="G24" s="58">
        <f>SUM(G25,G29,G32)</f>
        <v>1578100</v>
      </c>
      <c r="H24" s="58">
        <f>SUM(H25,H29,H32)</f>
        <v>1501728.49</v>
      </c>
      <c r="I24" s="58">
        <f>SUM(I25,I29,I32)</f>
        <v>1480118.94</v>
      </c>
    </row>
    <row r="25" spans="1:9" ht="90.75" customHeight="1" x14ac:dyDescent="0.25">
      <c r="A25" s="56" t="s">
        <v>131</v>
      </c>
      <c r="B25" s="51">
        <v>0</v>
      </c>
      <c r="C25" s="52" t="s">
        <v>25</v>
      </c>
      <c r="D25" s="52" t="s">
        <v>28</v>
      </c>
      <c r="E25" s="53" t="s">
        <v>235</v>
      </c>
      <c r="F25" s="57" t="s">
        <v>132</v>
      </c>
      <c r="G25" s="58">
        <f>SUM(G27:G28)</f>
        <v>1215500</v>
      </c>
      <c r="H25" s="58">
        <f>SUM(H27:H28)</f>
        <v>1215500</v>
      </c>
      <c r="I25" s="58">
        <f>SUM(I27:I28)</f>
        <v>1215500</v>
      </c>
    </row>
    <row r="26" spans="1:9" ht="39.75" customHeight="1" x14ac:dyDescent="0.25">
      <c r="A26" s="56" t="s">
        <v>133</v>
      </c>
      <c r="B26" s="51">
        <v>0</v>
      </c>
      <c r="C26" s="52" t="s">
        <v>25</v>
      </c>
      <c r="D26" s="52" t="s">
        <v>28</v>
      </c>
      <c r="E26" s="53" t="s">
        <v>235</v>
      </c>
      <c r="F26" s="57" t="s">
        <v>130</v>
      </c>
      <c r="G26" s="58">
        <f>SUM(G27:G28)</f>
        <v>1215500</v>
      </c>
      <c r="H26" s="58">
        <f>SUM(H27:H28)</f>
        <v>1215500</v>
      </c>
      <c r="I26" s="58">
        <f>SUM(I27:I28)</f>
        <v>1215500</v>
      </c>
    </row>
    <row r="27" spans="1:9" ht="25.5" customHeight="1" x14ac:dyDescent="0.25">
      <c r="A27" s="56" t="s">
        <v>134</v>
      </c>
      <c r="B27" s="51">
        <v>0</v>
      </c>
      <c r="C27" s="52" t="s">
        <v>25</v>
      </c>
      <c r="D27" s="52" t="s">
        <v>28</v>
      </c>
      <c r="E27" s="53" t="s">
        <v>235</v>
      </c>
      <c r="F27" s="57" t="s">
        <v>135</v>
      </c>
      <c r="G27" s="58">
        <v>933600</v>
      </c>
      <c r="H27" s="58">
        <v>933600</v>
      </c>
      <c r="I27" s="58">
        <v>933600</v>
      </c>
    </row>
    <row r="28" spans="1:9" ht="65.25" customHeight="1" x14ac:dyDescent="0.25">
      <c r="A28" s="56" t="s">
        <v>136</v>
      </c>
      <c r="B28" s="51">
        <v>0</v>
      </c>
      <c r="C28" s="52" t="s">
        <v>25</v>
      </c>
      <c r="D28" s="52" t="s">
        <v>28</v>
      </c>
      <c r="E28" s="53" t="s">
        <v>235</v>
      </c>
      <c r="F28" s="57" t="s">
        <v>137</v>
      </c>
      <c r="G28" s="58">
        <v>281900</v>
      </c>
      <c r="H28" s="58">
        <v>281900</v>
      </c>
      <c r="I28" s="58">
        <v>281900</v>
      </c>
    </row>
    <row r="29" spans="1:9" ht="38.25" x14ac:dyDescent="0.25">
      <c r="A29" s="56" t="s">
        <v>139</v>
      </c>
      <c r="B29" s="51">
        <v>0</v>
      </c>
      <c r="C29" s="52" t="s">
        <v>25</v>
      </c>
      <c r="D29" s="52" t="s">
        <v>28</v>
      </c>
      <c r="E29" s="53" t="s">
        <v>235</v>
      </c>
      <c r="F29" s="57" t="s">
        <v>66</v>
      </c>
      <c r="G29" s="54">
        <f t="shared" ref="G29:I29" si="2">G30</f>
        <v>358600</v>
      </c>
      <c r="H29" s="54">
        <f t="shared" si="2"/>
        <v>282228.49</v>
      </c>
      <c r="I29" s="54">
        <f t="shared" si="2"/>
        <v>260618.94</v>
      </c>
    </row>
    <row r="30" spans="1:9" ht="40.5" customHeight="1" x14ac:dyDescent="0.25">
      <c r="A30" s="56" t="s">
        <v>140</v>
      </c>
      <c r="B30" s="51">
        <v>0</v>
      </c>
      <c r="C30" s="52" t="s">
        <v>25</v>
      </c>
      <c r="D30" s="52" t="s">
        <v>28</v>
      </c>
      <c r="E30" s="53" t="s">
        <v>235</v>
      </c>
      <c r="F30" s="57" t="s">
        <v>68</v>
      </c>
      <c r="G30" s="54">
        <f>SUM(G31:G31)</f>
        <v>358600</v>
      </c>
      <c r="H30" s="54">
        <f>SUM(H31:H31)</f>
        <v>282228.49</v>
      </c>
      <c r="I30" s="54">
        <f>SUM(I31:I31)</f>
        <v>260618.94</v>
      </c>
    </row>
    <row r="31" spans="1:9" ht="37.5" customHeight="1" x14ac:dyDescent="0.25">
      <c r="A31" s="56" t="s">
        <v>141</v>
      </c>
      <c r="B31" s="51">
        <v>0</v>
      </c>
      <c r="C31" s="52" t="s">
        <v>25</v>
      </c>
      <c r="D31" s="52" t="s">
        <v>28</v>
      </c>
      <c r="E31" s="53" t="s">
        <v>235</v>
      </c>
      <c r="F31" s="57" t="s">
        <v>142</v>
      </c>
      <c r="G31" s="58">
        <v>358600</v>
      </c>
      <c r="H31" s="58">
        <v>282228.49</v>
      </c>
      <c r="I31" s="58">
        <v>260618.94</v>
      </c>
    </row>
    <row r="32" spans="1:9" x14ac:dyDescent="0.25">
      <c r="A32" s="56" t="s">
        <v>121</v>
      </c>
      <c r="B32" s="51">
        <v>0</v>
      </c>
      <c r="C32" s="52" t="s">
        <v>25</v>
      </c>
      <c r="D32" s="52" t="s">
        <v>28</v>
      </c>
      <c r="E32" s="53" t="s">
        <v>235</v>
      </c>
      <c r="F32" s="57" t="s">
        <v>143</v>
      </c>
      <c r="G32" s="54">
        <f>G33</f>
        <v>4000</v>
      </c>
      <c r="H32" s="54">
        <f>H33</f>
        <v>4000</v>
      </c>
      <c r="I32" s="54">
        <f>I33</f>
        <v>4000</v>
      </c>
    </row>
    <row r="33" spans="1:9" ht="25.5" x14ac:dyDescent="0.25">
      <c r="A33" s="56" t="s">
        <v>144</v>
      </c>
      <c r="B33" s="51">
        <v>0</v>
      </c>
      <c r="C33" s="52" t="s">
        <v>25</v>
      </c>
      <c r="D33" s="52" t="s">
        <v>28</v>
      </c>
      <c r="E33" s="53" t="s">
        <v>235</v>
      </c>
      <c r="F33" s="57" t="s">
        <v>145</v>
      </c>
      <c r="G33" s="58">
        <f>SUM(G34:G36)</f>
        <v>4000</v>
      </c>
      <c r="H33" s="58">
        <f>SUM(H34:H36)</f>
        <v>4000</v>
      </c>
      <c r="I33" s="58">
        <f>SUM(I34:I36)</f>
        <v>4000</v>
      </c>
    </row>
    <row r="34" spans="1:9" ht="25.5" x14ac:dyDescent="0.25">
      <c r="A34" s="56" t="s">
        <v>191</v>
      </c>
      <c r="B34" s="51">
        <v>0</v>
      </c>
      <c r="C34" s="52" t="s">
        <v>25</v>
      </c>
      <c r="D34" s="52" t="s">
        <v>28</v>
      </c>
      <c r="E34" s="53" t="s">
        <v>235</v>
      </c>
      <c r="F34" s="57" t="s">
        <v>187</v>
      </c>
      <c r="G34" s="58">
        <v>2000</v>
      </c>
      <c r="H34" s="58">
        <v>2000</v>
      </c>
      <c r="I34" s="58">
        <v>2000</v>
      </c>
    </row>
    <row r="35" spans="1:9" ht="25.5" x14ac:dyDescent="0.25">
      <c r="A35" s="56" t="s">
        <v>192</v>
      </c>
      <c r="B35" s="51">
        <v>0</v>
      </c>
      <c r="C35" s="52" t="s">
        <v>25</v>
      </c>
      <c r="D35" s="52" t="s">
        <v>28</v>
      </c>
      <c r="E35" s="53" t="s">
        <v>235</v>
      </c>
      <c r="F35" s="57" t="s">
        <v>188</v>
      </c>
      <c r="G35" s="58">
        <v>500</v>
      </c>
      <c r="H35" s="58">
        <v>500</v>
      </c>
      <c r="I35" s="58">
        <v>500</v>
      </c>
    </row>
    <row r="36" spans="1:9" x14ac:dyDescent="0.25">
      <c r="A36" s="56" t="s">
        <v>146</v>
      </c>
      <c r="B36" s="51">
        <v>0</v>
      </c>
      <c r="C36" s="52" t="s">
        <v>25</v>
      </c>
      <c r="D36" s="52" t="s">
        <v>28</v>
      </c>
      <c r="E36" s="53" t="s">
        <v>235</v>
      </c>
      <c r="F36" s="57" t="s">
        <v>147</v>
      </c>
      <c r="G36" s="58">
        <v>1500</v>
      </c>
      <c r="H36" s="58">
        <v>1500</v>
      </c>
      <c r="I36" s="58">
        <v>1500</v>
      </c>
    </row>
    <row r="37" spans="1:9" ht="63.75" x14ac:dyDescent="0.25">
      <c r="A37" s="56" t="s">
        <v>150</v>
      </c>
      <c r="B37" s="51">
        <v>0</v>
      </c>
      <c r="C37" s="52" t="s">
        <v>25</v>
      </c>
      <c r="D37" s="52" t="s">
        <v>49</v>
      </c>
      <c r="E37" s="53" t="s">
        <v>119</v>
      </c>
      <c r="F37" s="53" t="s">
        <v>65</v>
      </c>
      <c r="G37" s="54">
        <f>SUM(G38,G41)</f>
        <v>38200</v>
      </c>
      <c r="H37" s="54">
        <f>SUM(H38,H41)</f>
        <v>0</v>
      </c>
      <c r="I37" s="54">
        <f>SUM(I38,I41)</f>
        <v>0</v>
      </c>
    </row>
    <row r="38" spans="1:9" ht="75.75" customHeight="1" x14ac:dyDescent="0.25">
      <c r="A38" s="83" t="s">
        <v>260</v>
      </c>
      <c r="B38" s="51">
        <v>0</v>
      </c>
      <c r="C38" s="52" t="s">
        <v>25</v>
      </c>
      <c r="D38" s="52" t="s">
        <v>49</v>
      </c>
      <c r="E38" s="53" t="s">
        <v>263</v>
      </c>
      <c r="F38" s="53" t="s">
        <v>65</v>
      </c>
      <c r="G38" s="54">
        <f t="shared" ref="G38:I39" si="3">G39</f>
        <v>37200</v>
      </c>
      <c r="H38" s="54">
        <f t="shared" si="3"/>
        <v>0</v>
      </c>
      <c r="I38" s="54">
        <f t="shared" si="3"/>
        <v>0</v>
      </c>
    </row>
    <row r="39" spans="1:9" x14ac:dyDescent="0.25">
      <c r="A39" s="56" t="s">
        <v>122</v>
      </c>
      <c r="B39" s="51">
        <v>0</v>
      </c>
      <c r="C39" s="52" t="s">
        <v>25</v>
      </c>
      <c r="D39" s="52" t="s">
        <v>49</v>
      </c>
      <c r="E39" s="53" t="s">
        <v>263</v>
      </c>
      <c r="F39" s="53" t="s">
        <v>148</v>
      </c>
      <c r="G39" s="54">
        <f t="shared" si="3"/>
        <v>37200</v>
      </c>
      <c r="H39" s="54">
        <f t="shared" si="3"/>
        <v>0</v>
      </c>
      <c r="I39" s="54">
        <f t="shared" si="3"/>
        <v>0</v>
      </c>
    </row>
    <row r="40" spans="1:9" x14ac:dyDescent="0.25">
      <c r="A40" s="56" t="s">
        <v>123</v>
      </c>
      <c r="B40" s="51">
        <v>0</v>
      </c>
      <c r="C40" s="52" t="s">
        <v>25</v>
      </c>
      <c r="D40" s="52" t="s">
        <v>49</v>
      </c>
      <c r="E40" s="53" t="s">
        <v>263</v>
      </c>
      <c r="F40" s="53" t="s">
        <v>149</v>
      </c>
      <c r="G40" s="54">
        <v>37200</v>
      </c>
      <c r="H40" s="54">
        <v>0</v>
      </c>
      <c r="I40" s="54">
        <v>0</v>
      </c>
    </row>
    <row r="41" spans="1:9" ht="42" customHeight="1" x14ac:dyDescent="0.25">
      <c r="A41" s="82" t="s">
        <v>193</v>
      </c>
      <c r="B41" s="51">
        <v>0</v>
      </c>
      <c r="C41" s="52" t="s">
        <v>25</v>
      </c>
      <c r="D41" s="52" t="s">
        <v>49</v>
      </c>
      <c r="E41" s="53" t="s">
        <v>265</v>
      </c>
      <c r="F41" s="53" t="s">
        <v>65</v>
      </c>
      <c r="G41" s="54">
        <f t="shared" ref="G41:I42" si="4">G42</f>
        <v>1000</v>
      </c>
      <c r="H41" s="54">
        <f t="shared" si="4"/>
        <v>0</v>
      </c>
      <c r="I41" s="54">
        <f t="shared" si="4"/>
        <v>0</v>
      </c>
    </row>
    <row r="42" spans="1:9" x14ac:dyDescent="0.25">
      <c r="A42" s="56" t="s">
        <v>122</v>
      </c>
      <c r="B42" s="51">
        <v>0</v>
      </c>
      <c r="C42" s="52" t="s">
        <v>25</v>
      </c>
      <c r="D42" s="52" t="s">
        <v>49</v>
      </c>
      <c r="E42" s="53" t="s">
        <v>265</v>
      </c>
      <c r="F42" s="53" t="s">
        <v>148</v>
      </c>
      <c r="G42" s="54">
        <f t="shared" si="4"/>
        <v>1000</v>
      </c>
      <c r="H42" s="54">
        <f t="shared" si="4"/>
        <v>0</v>
      </c>
      <c r="I42" s="54">
        <f t="shared" si="4"/>
        <v>0</v>
      </c>
    </row>
    <row r="43" spans="1:9" x14ac:dyDescent="0.25">
      <c r="A43" s="56" t="s">
        <v>123</v>
      </c>
      <c r="B43" s="51">
        <v>0</v>
      </c>
      <c r="C43" s="52" t="s">
        <v>25</v>
      </c>
      <c r="D43" s="52" t="s">
        <v>49</v>
      </c>
      <c r="E43" s="53" t="s">
        <v>265</v>
      </c>
      <c r="F43" s="53" t="s">
        <v>149</v>
      </c>
      <c r="G43" s="54">
        <v>1000</v>
      </c>
      <c r="H43" s="54">
        <v>0</v>
      </c>
      <c r="I43" s="54">
        <v>0</v>
      </c>
    </row>
    <row r="44" spans="1:9" ht="25.5" x14ac:dyDescent="0.25">
      <c r="A44" s="59" t="s">
        <v>33</v>
      </c>
      <c r="B44" s="51">
        <v>0</v>
      </c>
      <c r="C44" s="52" t="s">
        <v>25</v>
      </c>
      <c r="D44" s="52" t="s">
        <v>50</v>
      </c>
      <c r="E44" s="53" t="s">
        <v>266</v>
      </c>
      <c r="F44" s="53" t="s">
        <v>65</v>
      </c>
      <c r="G44" s="54">
        <f>SUM(G45,G49,G52)</f>
        <v>10500</v>
      </c>
      <c r="H44" s="54">
        <f>SUM(H45,H49,H52)</f>
        <v>10000</v>
      </c>
      <c r="I44" s="54">
        <f>SUM(I45,I49,I52)</f>
        <v>10000</v>
      </c>
    </row>
    <row r="45" spans="1:9" ht="38.25" x14ac:dyDescent="0.25">
      <c r="A45" s="56" t="s">
        <v>120</v>
      </c>
      <c r="B45" s="51">
        <v>0</v>
      </c>
      <c r="C45" s="52" t="s">
        <v>25</v>
      </c>
      <c r="D45" s="52" t="s">
        <v>50</v>
      </c>
      <c r="E45" s="53" t="s">
        <v>266</v>
      </c>
      <c r="F45" s="53" t="s">
        <v>65</v>
      </c>
      <c r="G45" s="54">
        <f t="shared" ref="G45:I45" si="5">G47</f>
        <v>7700</v>
      </c>
      <c r="H45" s="54">
        <f t="shared" si="5"/>
        <v>7700</v>
      </c>
      <c r="I45" s="54">
        <f t="shared" si="5"/>
        <v>7700</v>
      </c>
    </row>
    <row r="46" spans="1:9" x14ac:dyDescent="0.25">
      <c r="A46" s="56" t="s">
        <v>121</v>
      </c>
      <c r="B46" s="51">
        <v>0</v>
      </c>
      <c r="C46" s="52" t="s">
        <v>25</v>
      </c>
      <c r="D46" s="52" t="s">
        <v>50</v>
      </c>
      <c r="E46" s="53" t="s">
        <v>266</v>
      </c>
      <c r="F46" s="53" t="s">
        <v>66</v>
      </c>
      <c r="G46" s="54">
        <f t="shared" ref="G46:I50" si="6">G47</f>
        <v>7700</v>
      </c>
      <c r="H46" s="54">
        <f t="shared" si="6"/>
        <v>7700</v>
      </c>
      <c r="I46" s="54">
        <f t="shared" si="6"/>
        <v>7700</v>
      </c>
    </row>
    <row r="47" spans="1:9" ht="25.5" x14ac:dyDescent="0.25">
      <c r="A47" s="56" t="s">
        <v>144</v>
      </c>
      <c r="B47" s="51">
        <v>0</v>
      </c>
      <c r="C47" s="52" t="s">
        <v>25</v>
      </c>
      <c r="D47" s="52" t="s">
        <v>50</v>
      </c>
      <c r="E47" s="53" t="s">
        <v>266</v>
      </c>
      <c r="F47" s="53" t="s">
        <v>68</v>
      </c>
      <c r="G47" s="54">
        <f t="shared" si="6"/>
        <v>7700</v>
      </c>
      <c r="H47" s="54">
        <f t="shared" si="6"/>
        <v>7700</v>
      </c>
      <c r="I47" s="54">
        <f t="shared" si="6"/>
        <v>7700</v>
      </c>
    </row>
    <row r="48" spans="1:9" x14ac:dyDescent="0.25">
      <c r="A48" s="56" t="s">
        <v>146</v>
      </c>
      <c r="B48" s="51">
        <v>0</v>
      </c>
      <c r="C48" s="52" t="s">
        <v>25</v>
      </c>
      <c r="D48" s="52" t="s">
        <v>50</v>
      </c>
      <c r="E48" s="53" t="s">
        <v>266</v>
      </c>
      <c r="F48" s="53" t="s">
        <v>142</v>
      </c>
      <c r="G48" s="54">
        <v>7700</v>
      </c>
      <c r="H48" s="54">
        <v>7700</v>
      </c>
      <c r="I48" s="54">
        <v>7700</v>
      </c>
    </row>
    <row r="49" spans="1:9" x14ac:dyDescent="0.25">
      <c r="A49" s="85" t="s">
        <v>121</v>
      </c>
      <c r="B49" s="51">
        <v>0</v>
      </c>
      <c r="C49" s="52" t="s">
        <v>25</v>
      </c>
      <c r="D49" s="52" t="s">
        <v>50</v>
      </c>
      <c r="E49" s="53" t="s">
        <v>266</v>
      </c>
      <c r="F49" s="53" t="s">
        <v>143</v>
      </c>
      <c r="G49" s="54">
        <f t="shared" si="6"/>
        <v>2300</v>
      </c>
      <c r="H49" s="54">
        <f t="shared" si="6"/>
        <v>2300</v>
      </c>
      <c r="I49" s="54">
        <f t="shared" si="6"/>
        <v>2300</v>
      </c>
    </row>
    <row r="50" spans="1:9" ht="25.5" x14ac:dyDescent="0.25">
      <c r="A50" s="56" t="s">
        <v>144</v>
      </c>
      <c r="B50" s="51">
        <v>0</v>
      </c>
      <c r="C50" s="52" t="s">
        <v>25</v>
      </c>
      <c r="D50" s="52" t="s">
        <v>50</v>
      </c>
      <c r="E50" s="53" t="s">
        <v>266</v>
      </c>
      <c r="F50" s="53" t="s">
        <v>145</v>
      </c>
      <c r="G50" s="54">
        <f t="shared" si="6"/>
        <v>2300</v>
      </c>
      <c r="H50" s="54">
        <f t="shared" si="6"/>
        <v>2300</v>
      </c>
      <c r="I50" s="54">
        <f t="shared" si="6"/>
        <v>2300</v>
      </c>
    </row>
    <row r="51" spans="1:9" x14ac:dyDescent="0.25">
      <c r="A51" s="56" t="s">
        <v>146</v>
      </c>
      <c r="B51" s="51">
        <v>0</v>
      </c>
      <c r="C51" s="52" t="s">
        <v>25</v>
      </c>
      <c r="D51" s="52" t="s">
        <v>50</v>
      </c>
      <c r="E51" s="53" t="s">
        <v>266</v>
      </c>
      <c r="F51" s="53" t="s">
        <v>147</v>
      </c>
      <c r="G51" s="54">
        <v>2300</v>
      </c>
      <c r="H51" s="54">
        <v>2300</v>
      </c>
      <c r="I51" s="54">
        <v>2300</v>
      </c>
    </row>
    <row r="52" spans="1:9" ht="90.75" customHeight="1" x14ac:dyDescent="0.25">
      <c r="A52" s="82" t="s">
        <v>264</v>
      </c>
      <c r="B52" s="51">
        <v>0</v>
      </c>
      <c r="C52" s="52" t="s">
        <v>25</v>
      </c>
      <c r="D52" s="52" t="s">
        <v>50</v>
      </c>
      <c r="E52" s="53" t="s">
        <v>275</v>
      </c>
      <c r="F52" s="53" t="s">
        <v>65</v>
      </c>
      <c r="G52" s="54">
        <f t="shared" ref="G52:I53" si="7">G53</f>
        <v>500</v>
      </c>
      <c r="H52" s="54">
        <f t="shared" si="7"/>
        <v>0</v>
      </c>
      <c r="I52" s="54">
        <f t="shared" si="7"/>
        <v>0</v>
      </c>
    </row>
    <row r="53" spans="1:9" x14ac:dyDescent="0.25">
      <c r="A53" s="56" t="s">
        <v>122</v>
      </c>
      <c r="B53" s="51">
        <v>0</v>
      </c>
      <c r="C53" s="52" t="s">
        <v>25</v>
      </c>
      <c r="D53" s="52" t="s">
        <v>50</v>
      </c>
      <c r="E53" s="53" t="s">
        <v>275</v>
      </c>
      <c r="F53" s="53" t="s">
        <v>148</v>
      </c>
      <c r="G53" s="54">
        <f t="shared" si="7"/>
        <v>500</v>
      </c>
      <c r="H53" s="54">
        <f t="shared" si="7"/>
        <v>0</v>
      </c>
      <c r="I53" s="54">
        <f t="shared" si="7"/>
        <v>0</v>
      </c>
    </row>
    <row r="54" spans="1:9" x14ac:dyDescent="0.25">
      <c r="A54" s="56" t="s">
        <v>123</v>
      </c>
      <c r="B54" s="51">
        <v>0</v>
      </c>
      <c r="C54" s="52" t="s">
        <v>25</v>
      </c>
      <c r="D54" s="52" t="s">
        <v>50</v>
      </c>
      <c r="E54" s="53" t="s">
        <v>275</v>
      </c>
      <c r="F54" s="53" t="s">
        <v>149</v>
      </c>
      <c r="G54" s="54">
        <v>500</v>
      </c>
      <c r="H54" s="54">
        <v>0</v>
      </c>
      <c r="I54" s="54">
        <v>0</v>
      </c>
    </row>
    <row r="55" spans="1:9" x14ac:dyDescent="0.25">
      <c r="A55" s="59" t="s">
        <v>156</v>
      </c>
      <c r="B55" s="51">
        <v>0</v>
      </c>
      <c r="C55" s="52" t="s">
        <v>26</v>
      </c>
      <c r="D55" s="52" t="s">
        <v>27</v>
      </c>
      <c r="E55" s="53" t="s">
        <v>138</v>
      </c>
      <c r="F55" s="53" t="s">
        <v>65</v>
      </c>
      <c r="G55" s="54">
        <f t="shared" ref="G55:I58" si="8">G56</f>
        <v>182841.19999999998</v>
      </c>
      <c r="H55" s="54">
        <f t="shared" si="8"/>
        <v>199990.26</v>
      </c>
      <c r="I55" s="54">
        <f t="shared" si="8"/>
        <v>207171.11</v>
      </c>
    </row>
    <row r="56" spans="1:9" ht="25.5" x14ac:dyDescent="0.25">
      <c r="A56" s="56" t="s">
        <v>35</v>
      </c>
      <c r="B56" s="51">
        <v>0</v>
      </c>
      <c r="C56" s="52" t="s">
        <v>26</v>
      </c>
      <c r="D56" s="52" t="s">
        <v>51</v>
      </c>
      <c r="E56" s="53" t="s">
        <v>138</v>
      </c>
      <c r="F56" s="53" t="s">
        <v>65</v>
      </c>
      <c r="G56" s="54">
        <f t="shared" si="8"/>
        <v>182841.19999999998</v>
      </c>
      <c r="H56" s="54">
        <f t="shared" si="8"/>
        <v>199990.26</v>
      </c>
      <c r="I56" s="54">
        <f t="shared" si="8"/>
        <v>207171.11</v>
      </c>
    </row>
    <row r="57" spans="1:9" ht="15.75" customHeight="1" x14ac:dyDescent="0.25">
      <c r="A57" s="56" t="s">
        <v>234</v>
      </c>
      <c r="B57" s="51">
        <v>0</v>
      </c>
      <c r="C57" s="52" t="s">
        <v>26</v>
      </c>
      <c r="D57" s="52" t="s">
        <v>51</v>
      </c>
      <c r="E57" s="53" t="s">
        <v>230</v>
      </c>
      <c r="F57" s="53" t="s">
        <v>65</v>
      </c>
      <c r="G57" s="54">
        <f t="shared" si="8"/>
        <v>182841.19999999998</v>
      </c>
      <c r="H57" s="54">
        <f t="shared" si="8"/>
        <v>199990.26</v>
      </c>
      <c r="I57" s="54">
        <f t="shared" si="8"/>
        <v>207171.11</v>
      </c>
    </row>
    <row r="58" spans="1:9" ht="38.25" x14ac:dyDescent="0.25">
      <c r="A58" s="56" t="s">
        <v>238</v>
      </c>
      <c r="B58" s="51">
        <v>0</v>
      </c>
      <c r="C58" s="52" t="s">
        <v>26</v>
      </c>
      <c r="D58" s="52" t="s">
        <v>51</v>
      </c>
      <c r="E58" s="53" t="s">
        <v>236</v>
      </c>
      <c r="F58" s="53" t="s">
        <v>65</v>
      </c>
      <c r="G58" s="54">
        <f t="shared" si="8"/>
        <v>182841.19999999998</v>
      </c>
      <c r="H58" s="54">
        <f t="shared" si="8"/>
        <v>199990.26</v>
      </c>
      <c r="I58" s="54">
        <f t="shared" si="8"/>
        <v>207171.11</v>
      </c>
    </row>
    <row r="59" spans="1:9" ht="51.75" customHeight="1" x14ac:dyDescent="0.25">
      <c r="A59" s="56" t="s">
        <v>239</v>
      </c>
      <c r="B59" s="51">
        <v>0</v>
      </c>
      <c r="C59" s="52" t="s">
        <v>26</v>
      </c>
      <c r="D59" s="52" t="s">
        <v>51</v>
      </c>
      <c r="E59" s="53" t="s">
        <v>237</v>
      </c>
      <c r="F59" s="53" t="s">
        <v>65</v>
      </c>
      <c r="G59" s="54">
        <f>SUM(G60,G64)</f>
        <v>182841.19999999998</v>
      </c>
      <c r="H59" s="54">
        <f>SUM(H60,H64)</f>
        <v>199990.26</v>
      </c>
      <c r="I59" s="54">
        <f>SUM(I60,I64)</f>
        <v>207171.11</v>
      </c>
    </row>
    <row r="60" spans="1:9" ht="88.5" customHeight="1" x14ac:dyDescent="0.25">
      <c r="A60" s="56" t="s">
        <v>131</v>
      </c>
      <c r="B60" s="51">
        <v>0</v>
      </c>
      <c r="C60" s="52" t="s">
        <v>26</v>
      </c>
      <c r="D60" s="52" t="s">
        <v>51</v>
      </c>
      <c r="E60" s="53" t="s">
        <v>237</v>
      </c>
      <c r="F60" s="53" t="s">
        <v>132</v>
      </c>
      <c r="G60" s="54">
        <f>G61</f>
        <v>161277.18</v>
      </c>
      <c r="H60" s="54">
        <f>H61</f>
        <v>164052</v>
      </c>
      <c r="I60" s="54">
        <f>I61</f>
        <v>164052</v>
      </c>
    </row>
    <row r="61" spans="1:9" ht="26.25" customHeight="1" x14ac:dyDescent="0.25">
      <c r="A61" s="56" t="s">
        <v>133</v>
      </c>
      <c r="B61" s="51">
        <v>0</v>
      </c>
      <c r="C61" s="52" t="s">
        <v>26</v>
      </c>
      <c r="D61" s="52" t="s">
        <v>51</v>
      </c>
      <c r="E61" s="53" t="s">
        <v>237</v>
      </c>
      <c r="F61" s="53" t="s">
        <v>130</v>
      </c>
      <c r="G61" s="54">
        <f>SUM(G62:G63)</f>
        <v>161277.18</v>
      </c>
      <c r="H61" s="54">
        <f>SUM(H62:H63)</f>
        <v>164052</v>
      </c>
      <c r="I61" s="54">
        <f>SUM(I62:I63)</f>
        <v>164052</v>
      </c>
    </row>
    <row r="62" spans="1:9" ht="27" customHeight="1" x14ac:dyDescent="0.25">
      <c r="A62" s="56" t="s">
        <v>134</v>
      </c>
      <c r="B62" s="51">
        <v>0</v>
      </c>
      <c r="C62" s="52" t="s">
        <v>26</v>
      </c>
      <c r="D62" s="52" t="s">
        <v>51</v>
      </c>
      <c r="E62" s="53" t="s">
        <v>237</v>
      </c>
      <c r="F62" s="53" t="s">
        <v>135</v>
      </c>
      <c r="G62" s="32">
        <v>123868.8</v>
      </c>
      <c r="H62" s="32">
        <v>126000</v>
      </c>
      <c r="I62" s="32">
        <v>126000</v>
      </c>
    </row>
    <row r="63" spans="1:9" ht="66" customHeight="1" x14ac:dyDescent="0.25">
      <c r="A63" s="56" t="s">
        <v>136</v>
      </c>
      <c r="B63" s="51">
        <v>0</v>
      </c>
      <c r="C63" s="52" t="s">
        <v>26</v>
      </c>
      <c r="D63" s="52" t="s">
        <v>51</v>
      </c>
      <c r="E63" s="53" t="s">
        <v>237</v>
      </c>
      <c r="F63" s="53" t="s">
        <v>137</v>
      </c>
      <c r="G63" s="32">
        <v>37408.379999999997</v>
      </c>
      <c r="H63" s="32">
        <v>38052</v>
      </c>
      <c r="I63" s="32">
        <v>38052</v>
      </c>
    </row>
    <row r="64" spans="1:9" ht="38.25" x14ac:dyDescent="0.25">
      <c r="A64" s="56" t="s">
        <v>139</v>
      </c>
      <c r="B64" s="51">
        <v>0</v>
      </c>
      <c r="C64" s="52" t="s">
        <v>26</v>
      </c>
      <c r="D64" s="52" t="s">
        <v>51</v>
      </c>
      <c r="E64" s="53" t="s">
        <v>237</v>
      </c>
      <c r="F64" s="53" t="s">
        <v>66</v>
      </c>
      <c r="G64" s="54">
        <f t="shared" ref="G64:I65" si="9">G65</f>
        <v>21564.02</v>
      </c>
      <c r="H64" s="54">
        <f t="shared" si="9"/>
        <v>35938.26</v>
      </c>
      <c r="I64" s="54">
        <f t="shared" si="9"/>
        <v>43119.11</v>
      </c>
    </row>
    <row r="65" spans="1:14" ht="40.5" customHeight="1" x14ac:dyDescent="0.25">
      <c r="A65" s="56" t="s">
        <v>140</v>
      </c>
      <c r="B65" s="51">
        <v>0</v>
      </c>
      <c r="C65" s="52" t="s">
        <v>26</v>
      </c>
      <c r="D65" s="52" t="s">
        <v>51</v>
      </c>
      <c r="E65" s="53" t="s">
        <v>237</v>
      </c>
      <c r="F65" s="53" t="s">
        <v>68</v>
      </c>
      <c r="G65" s="54">
        <f t="shared" si="9"/>
        <v>21564.02</v>
      </c>
      <c r="H65" s="54">
        <f t="shared" si="9"/>
        <v>35938.26</v>
      </c>
      <c r="I65" s="54">
        <f t="shared" si="9"/>
        <v>43119.11</v>
      </c>
    </row>
    <row r="66" spans="1:14" ht="37.5" customHeight="1" x14ac:dyDescent="0.25">
      <c r="A66" s="56" t="s">
        <v>141</v>
      </c>
      <c r="B66" s="51">
        <v>0</v>
      </c>
      <c r="C66" s="52" t="s">
        <v>26</v>
      </c>
      <c r="D66" s="52" t="s">
        <v>51</v>
      </c>
      <c r="E66" s="53" t="s">
        <v>237</v>
      </c>
      <c r="F66" s="53" t="s">
        <v>142</v>
      </c>
      <c r="G66" s="54">
        <v>21564.02</v>
      </c>
      <c r="H66" s="54">
        <v>35938.26</v>
      </c>
      <c r="I66" s="54">
        <v>43119.11</v>
      </c>
    </row>
    <row r="67" spans="1:14" ht="24.75" customHeight="1" x14ac:dyDescent="0.25">
      <c r="A67" s="59" t="s">
        <v>206</v>
      </c>
      <c r="B67" s="51">
        <v>0</v>
      </c>
      <c r="C67" s="52" t="s">
        <v>51</v>
      </c>
      <c r="D67" s="52" t="s">
        <v>27</v>
      </c>
      <c r="E67" s="53" t="s">
        <v>138</v>
      </c>
      <c r="F67" s="53" t="s">
        <v>65</v>
      </c>
      <c r="G67" s="54">
        <f t="shared" ref="G67:I73" si="10">G68</f>
        <v>100000</v>
      </c>
      <c r="H67" s="54">
        <f t="shared" si="10"/>
        <v>80000</v>
      </c>
      <c r="I67" s="54">
        <f t="shared" si="10"/>
        <v>50000</v>
      </c>
    </row>
    <row r="68" spans="1:14" ht="14.25" customHeight="1" x14ac:dyDescent="0.25">
      <c r="A68" s="56" t="s">
        <v>37</v>
      </c>
      <c r="B68" s="51">
        <v>0</v>
      </c>
      <c r="C68" s="52" t="s">
        <v>51</v>
      </c>
      <c r="D68" s="52" t="s">
        <v>52</v>
      </c>
      <c r="E68" s="53" t="s">
        <v>138</v>
      </c>
      <c r="F68" s="53" t="s">
        <v>65</v>
      </c>
      <c r="G68" s="54">
        <f t="shared" si="10"/>
        <v>100000</v>
      </c>
      <c r="H68" s="54">
        <f t="shared" si="10"/>
        <v>80000</v>
      </c>
      <c r="I68" s="54">
        <f t="shared" si="10"/>
        <v>50000</v>
      </c>
    </row>
    <row r="69" spans="1:14" ht="13.5" customHeight="1" x14ac:dyDescent="0.25">
      <c r="A69" s="56" t="s">
        <v>234</v>
      </c>
      <c r="B69" s="51">
        <v>0</v>
      </c>
      <c r="C69" s="52" t="s">
        <v>51</v>
      </c>
      <c r="D69" s="52" t="s">
        <v>52</v>
      </c>
      <c r="E69" s="53" t="s">
        <v>230</v>
      </c>
      <c r="F69" s="53" t="s">
        <v>65</v>
      </c>
      <c r="G69" s="54">
        <f t="shared" si="10"/>
        <v>100000</v>
      </c>
      <c r="H69" s="54">
        <f t="shared" si="10"/>
        <v>80000</v>
      </c>
      <c r="I69" s="54">
        <f t="shared" si="10"/>
        <v>50000</v>
      </c>
    </row>
    <row r="70" spans="1:14" ht="39.75" customHeight="1" x14ac:dyDescent="0.25">
      <c r="A70" s="56" t="s">
        <v>241</v>
      </c>
      <c r="B70" s="51">
        <v>0</v>
      </c>
      <c r="C70" s="52" t="s">
        <v>51</v>
      </c>
      <c r="D70" s="52" t="s">
        <v>52</v>
      </c>
      <c r="E70" s="53" t="s">
        <v>240</v>
      </c>
      <c r="F70" s="53" t="s">
        <v>65</v>
      </c>
      <c r="G70" s="54">
        <f t="shared" si="10"/>
        <v>100000</v>
      </c>
      <c r="H70" s="54">
        <f t="shared" si="10"/>
        <v>80000</v>
      </c>
      <c r="I70" s="54">
        <f t="shared" si="10"/>
        <v>50000</v>
      </c>
    </row>
    <row r="71" spans="1:14" ht="39" customHeight="1" x14ac:dyDescent="0.25">
      <c r="A71" s="81" t="s">
        <v>181</v>
      </c>
      <c r="B71" s="51">
        <v>0</v>
      </c>
      <c r="C71" s="52" t="s">
        <v>51</v>
      </c>
      <c r="D71" s="52" t="s">
        <v>52</v>
      </c>
      <c r="E71" s="53" t="s">
        <v>242</v>
      </c>
      <c r="F71" s="53" t="s">
        <v>65</v>
      </c>
      <c r="G71" s="54">
        <f t="shared" si="10"/>
        <v>100000</v>
      </c>
      <c r="H71" s="54">
        <f t="shared" si="10"/>
        <v>80000</v>
      </c>
      <c r="I71" s="54">
        <f t="shared" si="10"/>
        <v>50000</v>
      </c>
    </row>
    <row r="72" spans="1:14" ht="38.25" x14ac:dyDescent="0.25">
      <c r="A72" s="56" t="s">
        <v>139</v>
      </c>
      <c r="B72" s="51">
        <v>0</v>
      </c>
      <c r="C72" s="52" t="s">
        <v>51</v>
      </c>
      <c r="D72" s="52" t="s">
        <v>52</v>
      </c>
      <c r="E72" s="53" t="s">
        <v>242</v>
      </c>
      <c r="F72" s="53" t="s">
        <v>66</v>
      </c>
      <c r="G72" s="54">
        <f t="shared" si="10"/>
        <v>100000</v>
      </c>
      <c r="H72" s="54">
        <f t="shared" si="10"/>
        <v>80000</v>
      </c>
      <c r="I72" s="54">
        <f t="shared" si="10"/>
        <v>50000</v>
      </c>
    </row>
    <row r="73" spans="1:14" ht="38.25" customHeight="1" x14ac:dyDescent="0.25">
      <c r="A73" s="56" t="s">
        <v>140</v>
      </c>
      <c r="B73" s="51">
        <v>0</v>
      </c>
      <c r="C73" s="52" t="s">
        <v>51</v>
      </c>
      <c r="D73" s="52" t="s">
        <v>52</v>
      </c>
      <c r="E73" s="53" t="s">
        <v>242</v>
      </c>
      <c r="F73" s="53" t="s">
        <v>68</v>
      </c>
      <c r="G73" s="54">
        <f t="shared" si="10"/>
        <v>100000</v>
      </c>
      <c r="H73" s="54">
        <f t="shared" si="10"/>
        <v>80000</v>
      </c>
      <c r="I73" s="54">
        <f t="shared" si="10"/>
        <v>50000</v>
      </c>
      <c r="N73" t="s">
        <v>309</v>
      </c>
    </row>
    <row r="74" spans="1:14" ht="39.75" customHeight="1" x14ac:dyDescent="0.25">
      <c r="A74" s="56" t="s">
        <v>141</v>
      </c>
      <c r="B74" s="51">
        <v>0</v>
      </c>
      <c r="C74" s="52" t="s">
        <v>51</v>
      </c>
      <c r="D74" s="52" t="s">
        <v>52</v>
      </c>
      <c r="E74" s="53" t="s">
        <v>242</v>
      </c>
      <c r="F74" s="53" t="s">
        <v>142</v>
      </c>
      <c r="G74" s="54">
        <v>100000</v>
      </c>
      <c r="H74" s="54">
        <v>80000</v>
      </c>
      <c r="I74" s="54">
        <v>50000</v>
      </c>
    </row>
    <row r="75" spans="1:14" ht="15" customHeight="1" x14ac:dyDescent="0.25">
      <c r="A75" s="59" t="s">
        <v>38</v>
      </c>
      <c r="B75" s="51">
        <v>0</v>
      </c>
      <c r="C75" s="52" t="s">
        <v>28</v>
      </c>
      <c r="D75" s="52" t="s">
        <v>27</v>
      </c>
      <c r="E75" s="53" t="s">
        <v>138</v>
      </c>
      <c r="F75" s="53" t="s">
        <v>65</v>
      </c>
      <c r="G75" s="54">
        <f>SUM(G76,G84)</f>
        <v>1222970</v>
      </c>
      <c r="H75" s="54">
        <f>SUM(H76,H84)</f>
        <v>1259870</v>
      </c>
      <c r="I75" s="54">
        <f>SUM(I76)</f>
        <v>1670450</v>
      </c>
    </row>
    <row r="76" spans="1:14" ht="27" customHeight="1" x14ac:dyDescent="0.25">
      <c r="A76" s="56" t="s">
        <v>124</v>
      </c>
      <c r="B76" s="51">
        <v>0</v>
      </c>
      <c r="C76" s="52" t="s">
        <v>28</v>
      </c>
      <c r="D76" s="52" t="s">
        <v>53</v>
      </c>
      <c r="E76" s="53" t="s">
        <v>138</v>
      </c>
      <c r="F76" s="53" t="s">
        <v>65</v>
      </c>
      <c r="G76" s="54">
        <f t="shared" ref="G76:I84" si="11">G77</f>
        <v>1206970</v>
      </c>
      <c r="H76" s="54">
        <f t="shared" si="11"/>
        <v>1259870</v>
      </c>
      <c r="I76" s="54">
        <f t="shared" si="11"/>
        <v>1670450</v>
      </c>
    </row>
    <row r="77" spans="1:14" ht="15.75" customHeight="1" x14ac:dyDescent="0.25">
      <c r="A77" s="56" t="s">
        <v>234</v>
      </c>
      <c r="B77" s="51">
        <v>0</v>
      </c>
      <c r="C77" s="52" t="s">
        <v>28</v>
      </c>
      <c r="D77" s="52" t="s">
        <v>53</v>
      </c>
      <c r="E77" s="53" t="s">
        <v>182</v>
      </c>
      <c r="F77" s="53" t="s">
        <v>65</v>
      </c>
      <c r="G77" s="54">
        <f t="shared" si="11"/>
        <v>1206970</v>
      </c>
      <c r="H77" s="54">
        <f t="shared" si="11"/>
        <v>1259870</v>
      </c>
      <c r="I77" s="54">
        <f t="shared" si="11"/>
        <v>1670450</v>
      </c>
    </row>
    <row r="78" spans="1:14" ht="51" x14ac:dyDescent="0.25">
      <c r="A78" s="81" t="s">
        <v>243</v>
      </c>
      <c r="B78" s="51">
        <v>0</v>
      </c>
      <c r="C78" s="52" t="s">
        <v>28</v>
      </c>
      <c r="D78" s="52" t="s">
        <v>53</v>
      </c>
      <c r="E78" s="53" t="s">
        <v>259</v>
      </c>
      <c r="F78" s="53" t="s">
        <v>65</v>
      </c>
      <c r="G78" s="54">
        <f t="shared" si="11"/>
        <v>1206970</v>
      </c>
      <c r="H78" s="54">
        <f t="shared" si="11"/>
        <v>1259870</v>
      </c>
      <c r="I78" s="54">
        <f t="shared" si="11"/>
        <v>1670450</v>
      </c>
    </row>
    <row r="79" spans="1:14" ht="41.25" customHeight="1" x14ac:dyDescent="0.25">
      <c r="A79" s="81" t="s">
        <v>183</v>
      </c>
      <c r="B79" s="51">
        <v>0</v>
      </c>
      <c r="C79" s="52" t="s">
        <v>28</v>
      </c>
      <c r="D79" s="52" t="s">
        <v>53</v>
      </c>
      <c r="E79" s="53" t="s">
        <v>328</v>
      </c>
      <c r="F79" s="53" t="s">
        <v>65</v>
      </c>
      <c r="G79" s="54">
        <f t="shared" si="11"/>
        <v>1206970</v>
      </c>
      <c r="H79" s="54">
        <f t="shared" si="11"/>
        <v>1259870</v>
      </c>
      <c r="I79" s="54">
        <f t="shared" si="11"/>
        <v>1670450</v>
      </c>
    </row>
    <row r="80" spans="1:14" ht="39" customHeight="1" x14ac:dyDescent="0.25">
      <c r="A80" s="56" t="s">
        <v>139</v>
      </c>
      <c r="B80" s="51">
        <v>0</v>
      </c>
      <c r="C80" s="52" t="s">
        <v>28</v>
      </c>
      <c r="D80" s="52" t="s">
        <v>53</v>
      </c>
      <c r="E80" s="53" t="s">
        <v>328</v>
      </c>
      <c r="F80" s="53" t="s">
        <v>66</v>
      </c>
      <c r="G80" s="54">
        <f t="shared" si="11"/>
        <v>1206970</v>
      </c>
      <c r="H80" s="54">
        <f t="shared" si="11"/>
        <v>1259870</v>
      </c>
      <c r="I80" s="54">
        <f t="shared" si="11"/>
        <v>1670450</v>
      </c>
    </row>
    <row r="81" spans="1:9" ht="42.75" customHeight="1" x14ac:dyDescent="0.25">
      <c r="A81" s="56" t="s">
        <v>140</v>
      </c>
      <c r="B81" s="51">
        <v>0</v>
      </c>
      <c r="C81" s="52" t="s">
        <v>28</v>
      </c>
      <c r="D81" s="52" t="s">
        <v>53</v>
      </c>
      <c r="E81" s="53" t="s">
        <v>329</v>
      </c>
      <c r="F81" s="53" t="s">
        <v>68</v>
      </c>
      <c r="G81" s="54">
        <f>SUM(G82:G83)</f>
        <v>1206970</v>
      </c>
      <c r="H81" s="54">
        <f>SUM(H82:H83)</f>
        <v>1259870</v>
      </c>
      <c r="I81" s="54">
        <f>SUM(I82:I83)</f>
        <v>1670450</v>
      </c>
    </row>
    <row r="82" spans="1:9" ht="38.25" customHeight="1" x14ac:dyDescent="0.25">
      <c r="A82" s="56" t="s">
        <v>141</v>
      </c>
      <c r="B82" s="51">
        <v>0</v>
      </c>
      <c r="C82" s="52" t="s">
        <v>28</v>
      </c>
      <c r="D82" s="52" t="s">
        <v>53</v>
      </c>
      <c r="E82" s="53" t="s">
        <v>328</v>
      </c>
      <c r="F82" s="53" t="s">
        <v>142</v>
      </c>
      <c r="G82" s="54">
        <v>1006970</v>
      </c>
      <c r="H82" s="54">
        <v>1059870</v>
      </c>
      <c r="I82" s="54">
        <v>1470450</v>
      </c>
    </row>
    <row r="83" spans="1:9" x14ac:dyDescent="0.25">
      <c r="A83" s="85" t="s">
        <v>273</v>
      </c>
      <c r="B83" s="51">
        <v>0</v>
      </c>
      <c r="C83" s="52" t="s">
        <v>28</v>
      </c>
      <c r="D83" s="52" t="s">
        <v>53</v>
      </c>
      <c r="E83" s="53" t="s">
        <v>329</v>
      </c>
      <c r="F83" s="53" t="s">
        <v>274</v>
      </c>
      <c r="G83" s="86">
        <v>200000</v>
      </c>
      <c r="H83" s="86">
        <v>200000</v>
      </c>
      <c r="I83" s="86">
        <v>200000</v>
      </c>
    </row>
    <row r="84" spans="1:9" ht="15.75" customHeight="1" x14ac:dyDescent="0.25">
      <c r="A84" s="56" t="s">
        <v>234</v>
      </c>
      <c r="B84" s="51">
        <v>0</v>
      </c>
      <c r="C84" s="52" t="s">
        <v>28</v>
      </c>
      <c r="D84" s="52" t="s">
        <v>216</v>
      </c>
      <c r="E84" s="53" t="s">
        <v>182</v>
      </c>
      <c r="F84" s="53" t="s">
        <v>65</v>
      </c>
      <c r="G84" s="54">
        <f t="shared" si="11"/>
        <v>16000</v>
      </c>
      <c r="H84" s="54">
        <f t="shared" si="11"/>
        <v>0</v>
      </c>
      <c r="I84" s="54">
        <f t="shared" si="11"/>
        <v>0</v>
      </c>
    </row>
    <row r="85" spans="1:9" ht="38.25" x14ac:dyDescent="0.25">
      <c r="A85" s="81" t="s">
        <v>252</v>
      </c>
      <c r="B85" s="51">
        <v>0</v>
      </c>
      <c r="C85" s="52" t="s">
        <v>28</v>
      </c>
      <c r="D85" s="52" t="s">
        <v>216</v>
      </c>
      <c r="E85" s="53" t="s">
        <v>286</v>
      </c>
      <c r="F85" s="53" t="s">
        <v>65</v>
      </c>
      <c r="G85" s="54">
        <f t="shared" ref="G85:I87" si="12">G86</f>
        <v>16000</v>
      </c>
      <c r="H85" s="54">
        <f t="shared" si="12"/>
        <v>0</v>
      </c>
      <c r="I85" s="54">
        <f t="shared" si="12"/>
        <v>0</v>
      </c>
    </row>
    <row r="86" spans="1:9" ht="63.75" x14ac:dyDescent="0.25">
      <c r="A86" s="82" t="s">
        <v>261</v>
      </c>
      <c r="B86" s="51">
        <v>0</v>
      </c>
      <c r="C86" s="52" t="s">
        <v>28</v>
      </c>
      <c r="D86" s="52" t="s">
        <v>216</v>
      </c>
      <c r="E86" s="53" t="s">
        <v>262</v>
      </c>
      <c r="F86" s="53" t="s">
        <v>65</v>
      </c>
      <c r="G86" s="54">
        <v>16000</v>
      </c>
      <c r="H86" s="54">
        <f t="shared" si="12"/>
        <v>0</v>
      </c>
      <c r="I86" s="54">
        <f t="shared" si="12"/>
        <v>0</v>
      </c>
    </row>
    <row r="87" spans="1:9" ht="15" customHeight="1" x14ac:dyDescent="0.25">
      <c r="A87" s="56" t="s">
        <v>122</v>
      </c>
      <c r="B87" s="51">
        <v>0</v>
      </c>
      <c r="C87" s="52" t="s">
        <v>28</v>
      </c>
      <c r="D87" s="52" t="s">
        <v>216</v>
      </c>
      <c r="E87" s="53" t="s">
        <v>262</v>
      </c>
      <c r="F87" s="53" t="s">
        <v>148</v>
      </c>
      <c r="G87" s="54">
        <f t="shared" si="12"/>
        <v>17900</v>
      </c>
      <c r="H87" s="54">
        <f t="shared" si="12"/>
        <v>0</v>
      </c>
      <c r="I87" s="54">
        <f t="shared" si="12"/>
        <v>0</v>
      </c>
    </row>
    <row r="88" spans="1:9" x14ac:dyDescent="0.25">
      <c r="A88" s="56" t="s">
        <v>123</v>
      </c>
      <c r="B88" s="51">
        <v>0</v>
      </c>
      <c r="C88" s="52" t="s">
        <v>28</v>
      </c>
      <c r="D88" s="52" t="s">
        <v>216</v>
      </c>
      <c r="E88" s="53" t="s">
        <v>262</v>
      </c>
      <c r="F88" s="53" t="s">
        <v>149</v>
      </c>
      <c r="G88" s="54">
        <v>17900</v>
      </c>
      <c r="H88" s="54">
        <v>0</v>
      </c>
      <c r="I88" s="54">
        <v>0</v>
      </c>
    </row>
    <row r="89" spans="1:9" ht="13.5" customHeight="1" x14ac:dyDescent="0.25">
      <c r="A89" s="59" t="s">
        <v>40</v>
      </c>
      <c r="B89" s="51">
        <v>0</v>
      </c>
      <c r="C89" s="52" t="s">
        <v>29</v>
      </c>
      <c r="D89" s="52" t="s">
        <v>27</v>
      </c>
      <c r="E89" s="53" t="s">
        <v>138</v>
      </c>
      <c r="F89" s="53" t="s">
        <v>65</v>
      </c>
      <c r="G89" s="54">
        <f t="shared" ref="G89:I90" si="13">G90</f>
        <v>340000</v>
      </c>
      <c r="H89" s="54">
        <f t="shared" si="13"/>
        <v>200000</v>
      </c>
      <c r="I89" s="54">
        <f t="shared" si="13"/>
        <v>180000</v>
      </c>
    </row>
    <row r="90" spans="1:9" x14ac:dyDescent="0.25">
      <c r="A90" s="56" t="s">
        <v>41</v>
      </c>
      <c r="B90" s="51">
        <v>0</v>
      </c>
      <c r="C90" s="52" t="s">
        <v>29</v>
      </c>
      <c r="D90" s="52" t="s">
        <v>25</v>
      </c>
      <c r="E90" s="53" t="s">
        <v>138</v>
      </c>
      <c r="F90" s="53" t="s">
        <v>65</v>
      </c>
      <c r="G90" s="54">
        <f t="shared" si="13"/>
        <v>340000</v>
      </c>
      <c r="H90" s="54">
        <f t="shared" si="13"/>
        <v>200000</v>
      </c>
      <c r="I90" s="54">
        <f t="shared" si="13"/>
        <v>180000</v>
      </c>
    </row>
    <row r="91" spans="1:9" ht="14.25" customHeight="1" x14ac:dyDescent="0.25">
      <c r="A91" s="56" t="s">
        <v>234</v>
      </c>
      <c r="B91" s="51">
        <v>0</v>
      </c>
      <c r="C91" s="52" t="s">
        <v>29</v>
      </c>
      <c r="D91" s="52" t="s">
        <v>25</v>
      </c>
      <c r="E91" s="53" t="s">
        <v>230</v>
      </c>
      <c r="F91" s="53" t="s">
        <v>65</v>
      </c>
      <c r="G91" s="54">
        <f>SUM(G92,G97,G100)</f>
        <v>340000</v>
      </c>
      <c r="H91" s="54">
        <f>SUM(H92,H97,H100)</f>
        <v>200000</v>
      </c>
      <c r="I91" s="54">
        <f>SUM(I92,I97,I100)</f>
        <v>180000</v>
      </c>
    </row>
    <row r="92" spans="1:9" ht="38.25" x14ac:dyDescent="0.25">
      <c r="A92" s="81" t="s">
        <v>245</v>
      </c>
      <c r="B92" s="51">
        <v>0</v>
      </c>
      <c r="C92" s="52" t="s">
        <v>29</v>
      </c>
      <c r="D92" s="52" t="s">
        <v>25</v>
      </c>
      <c r="E92" s="53" t="s">
        <v>244</v>
      </c>
      <c r="F92" s="53" t="s">
        <v>65</v>
      </c>
      <c r="G92" s="54">
        <f t="shared" ref="G92:I95" si="14">G93</f>
        <v>90000</v>
      </c>
      <c r="H92" s="54">
        <f t="shared" si="14"/>
        <v>70000</v>
      </c>
      <c r="I92" s="54">
        <f t="shared" si="14"/>
        <v>50000</v>
      </c>
    </row>
    <row r="93" spans="1:9" ht="63.75" customHeight="1" x14ac:dyDescent="0.25">
      <c r="A93" s="81" t="s">
        <v>189</v>
      </c>
      <c r="B93" s="51">
        <v>0</v>
      </c>
      <c r="C93" s="52" t="s">
        <v>29</v>
      </c>
      <c r="D93" s="52" t="s">
        <v>25</v>
      </c>
      <c r="E93" s="53" t="s">
        <v>246</v>
      </c>
      <c r="F93" s="53" t="s">
        <v>65</v>
      </c>
      <c r="G93" s="54">
        <f t="shared" si="14"/>
        <v>90000</v>
      </c>
      <c r="H93" s="54">
        <f t="shared" si="14"/>
        <v>70000</v>
      </c>
      <c r="I93" s="54">
        <f t="shared" si="14"/>
        <v>50000</v>
      </c>
    </row>
    <row r="94" spans="1:9" ht="38.25" x14ac:dyDescent="0.25">
      <c r="A94" s="56" t="s">
        <v>139</v>
      </c>
      <c r="B94" s="51">
        <v>0</v>
      </c>
      <c r="C94" s="52" t="s">
        <v>29</v>
      </c>
      <c r="D94" s="52" t="s">
        <v>25</v>
      </c>
      <c r="E94" s="53" t="s">
        <v>246</v>
      </c>
      <c r="F94" s="53" t="s">
        <v>66</v>
      </c>
      <c r="G94" s="54">
        <f t="shared" si="14"/>
        <v>90000</v>
      </c>
      <c r="H94" s="54">
        <f t="shared" si="14"/>
        <v>70000</v>
      </c>
      <c r="I94" s="54">
        <f t="shared" si="14"/>
        <v>50000</v>
      </c>
    </row>
    <row r="95" spans="1:9" ht="39" customHeight="1" x14ac:dyDescent="0.25">
      <c r="A95" s="56" t="s">
        <v>140</v>
      </c>
      <c r="B95" s="51">
        <v>0</v>
      </c>
      <c r="C95" s="52" t="s">
        <v>29</v>
      </c>
      <c r="D95" s="52" t="s">
        <v>25</v>
      </c>
      <c r="E95" s="53" t="s">
        <v>246</v>
      </c>
      <c r="F95" s="53" t="s">
        <v>68</v>
      </c>
      <c r="G95" s="54">
        <f t="shared" si="14"/>
        <v>90000</v>
      </c>
      <c r="H95" s="54">
        <f t="shared" si="14"/>
        <v>70000</v>
      </c>
      <c r="I95" s="54">
        <f t="shared" si="14"/>
        <v>50000</v>
      </c>
    </row>
    <row r="96" spans="1:9" ht="39.75" customHeight="1" x14ac:dyDescent="0.25">
      <c r="A96" s="56" t="s">
        <v>141</v>
      </c>
      <c r="B96" s="51">
        <v>0</v>
      </c>
      <c r="C96" s="52" t="s">
        <v>29</v>
      </c>
      <c r="D96" s="52" t="s">
        <v>25</v>
      </c>
      <c r="E96" s="53" t="s">
        <v>246</v>
      </c>
      <c r="F96" s="53" t="s">
        <v>142</v>
      </c>
      <c r="G96" s="54">
        <v>90000</v>
      </c>
      <c r="H96" s="54">
        <v>70000</v>
      </c>
      <c r="I96" s="54">
        <v>50000</v>
      </c>
    </row>
    <row r="97" spans="1:9" ht="38.25" x14ac:dyDescent="0.25">
      <c r="A97" s="56" t="s">
        <v>139</v>
      </c>
      <c r="B97" s="51">
        <v>0</v>
      </c>
      <c r="C97" s="52" t="s">
        <v>29</v>
      </c>
      <c r="D97" s="52" t="s">
        <v>26</v>
      </c>
      <c r="E97" s="53" t="s">
        <v>247</v>
      </c>
      <c r="F97" s="53" t="s">
        <v>66</v>
      </c>
      <c r="G97" s="54">
        <f t="shared" ref="G97:I98" si="15">G98</f>
        <v>200000</v>
      </c>
      <c r="H97" s="54">
        <f t="shared" si="15"/>
        <v>80000</v>
      </c>
      <c r="I97" s="54">
        <f t="shared" si="15"/>
        <v>80000</v>
      </c>
    </row>
    <row r="98" spans="1:9" ht="38.25" customHeight="1" x14ac:dyDescent="0.25">
      <c r="A98" s="56" t="s">
        <v>140</v>
      </c>
      <c r="B98" s="51">
        <v>0</v>
      </c>
      <c r="C98" s="52" t="s">
        <v>29</v>
      </c>
      <c r="D98" s="52" t="s">
        <v>26</v>
      </c>
      <c r="E98" s="53" t="s">
        <v>247</v>
      </c>
      <c r="F98" s="53" t="s">
        <v>68</v>
      </c>
      <c r="G98" s="54">
        <f t="shared" si="15"/>
        <v>200000</v>
      </c>
      <c r="H98" s="54">
        <f t="shared" si="15"/>
        <v>80000</v>
      </c>
      <c r="I98" s="54">
        <f t="shared" si="15"/>
        <v>80000</v>
      </c>
    </row>
    <row r="99" spans="1:9" ht="39" customHeight="1" x14ac:dyDescent="0.25">
      <c r="A99" s="56" t="s">
        <v>141</v>
      </c>
      <c r="B99" s="51">
        <v>0</v>
      </c>
      <c r="C99" s="52" t="s">
        <v>29</v>
      </c>
      <c r="D99" s="52" t="s">
        <v>26</v>
      </c>
      <c r="E99" s="53" t="s">
        <v>247</v>
      </c>
      <c r="F99" s="53" t="s">
        <v>142</v>
      </c>
      <c r="G99" s="54">
        <v>200000</v>
      </c>
      <c r="H99" s="54">
        <v>80000</v>
      </c>
      <c r="I99" s="54">
        <v>80000</v>
      </c>
    </row>
    <row r="100" spans="1:9" x14ac:dyDescent="0.25">
      <c r="A100" s="56" t="s">
        <v>42</v>
      </c>
      <c r="B100" s="51">
        <v>0</v>
      </c>
      <c r="C100" s="52" t="s">
        <v>29</v>
      </c>
      <c r="D100" s="52" t="s">
        <v>51</v>
      </c>
      <c r="E100" s="53" t="s">
        <v>138</v>
      </c>
      <c r="F100" s="53" t="s">
        <v>65</v>
      </c>
      <c r="G100" s="54">
        <f>G101</f>
        <v>50000</v>
      </c>
      <c r="H100" s="54">
        <f>H101</f>
        <v>50000</v>
      </c>
      <c r="I100" s="54">
        <f>I101</f>
        <v>50000</v>
      </c>
    </row>
    <row r="101" spans="1:9" ht="51.75" customHeight="1" x14ac:dyDescent="0.25">
      <c r="A101" s="91" t="s">
        <v>249</v>
      </c>
      <c r="B101" s="51">
        <v>0</v>
      </c>
      <c r="C101" s="52" t="s">
        <v>29</v>
      </c>
      <c r="D101" s="52" t="s">
        <v>51</v>
      </c>
      <c r="E101" s="53" t="s">
        <v>248</v>
      </c>
      <c r="F101" s="53" t="s">
        <v>65</v>
      </c>
      <c r="G101" s="54">
        <f>SUM(G102,G106)</f>
        <v>50000</v>
      </c>
      <c r="H101" s="54">
        <f>SUM(H102,H106)</f>
        <v>50000</v>
      </c>
      <c r="I101" s="54">
        <f>SUM(I102,I106)</f>
        <v>50000</v>
      </c>
    </row>
    <row r="102" spans="1:9" ht="25.5" x14ac:dyDescent="0.25">
      <c r="A102" s="81" t="s">
        <v>307</v>
      </c>
      <c r="B102" s="51">
        <v>0</v>
      </c>
      <c r="C102" s="52" t="s">
        <v>29</v>
      </c>
      <c r="D102" s="52" t="s">
        <v>51</v>
      </c>
      <c r="E102" s="53" t="s">
        <v>250</v>
      </c>
      <c r="F102" s="53" t="s">
        <v>65</v>
      </c>
      <c r="G102" s="54">
        <f t="shared" ref="G102:I104" si="16">G103</f>
        <v>29000</v>
      </c>
      <c r="H102" s="54">
        <f t="shared" si="16"/>
        <v>29000</v>
      </c>
      <c r="I102" s="54">
        <f t="shared" si="16"/>
        <v>29000</v>
      </c>
    </row>
    <row r="103" spans="1:9" ht="38.25" x14ac:dyDescent="0.25">
      <c r="A103" s="56" t="s">
        <v>139</v>
      </c>
      <c r="B103" s="51">
        <v>0</v>
      </c>
      <c r="C103" s="52" t="s">
        <v>29</v>
      </c>
      <c r="D103" s="52" t="s">
        <v>51</v>
      </c>
      <c r="E103" s="53" t="s">
        <v>250</v>
      </c>
      <c r="F103" s="53" t="s">
        <v>66</v>
      </c>
      <c r="G103" s="54">
        <f t="shared" si="16"/>
        <v>29000</v>
      </c>
      <c r="H103" s="54">
        <f t="shared" si="16"/>
        <v>29000</v>
      </c>
      <c r="I103" s="54">
        <f t="shared" si="16"/>
        <v>29000</v>
      </c>
    </row>
    <row r="104" spans="1:9" ht="39.75" customHeight="1" x14ac:dyDescent="0.25">
      <c r="A104" s="56" t="s">
        <v>140</v>
      </c>
      <c r="B104" s="51">
        <v>0</v>
      </c>
      <c r="C104" s="52" t="s">
        <v>29</v>
      </c>
      <c r="D104" s="52" t="s">
        <v>51</v>
      </c>
      <c r="E104" s="53" t="s">
        <v>250</v>
      </c>
      <c r="F104" s="53" t="s">
        <v>68</v>
      </c>
      <c r="G104" s="54">
        <f t="shared" si="16"/>
        <v>29000</v>
      </c>
      <c r="H104" s="54">
        <f t="shared" si="16"/>
        <v>29000</v>
      </c>
      <c r="I104" s="54">
        <f t="shared" si="16"/>
        <v>29000</v>
      </c>
    </row>
    <row r="105" spans="1:9" ht="27.75" customHeight="1" x14ac:dyDescent="0.25">
      <c r="A105" s="56" t="s">
        <v>141</v>
      </c>
      <c r="B105" s="51">
        <v>0</v>
      </c>
      <c r="C105" s="52" t="s">
        <v>29</v>
      </c>
      <c r="D105" s="52" t="s">
        <v>51</v>
      </c>
      <c r="E105" s="53" t="s">
        <v>250</v>
      </c>
      <c r="F105" s="53" t="s">
        <v>142</v>
      </c>
      <c r="G105" s="54">
        <v>29000</v>
      </c>
      <c r="H105" s="54">
        <v>29000</v>
      </c>
      <c r="I105" s="54">
        <v>29000</v>
      </c>
    </row>
    <row r="106" spans="1:9" ht="25.5" x14ac:dyDescent="0.25">
      <c r="A106" s="81" t="s">
        <v>190</v>
      </c>
      <c r="B106" s="51">
        <v>0</v>
      </c>
      <c r="C106" s="52" t="s">
        <v>29</v>
      </c>
      <c r="D106" s="52" t="s">
        <v>51</v>
      </c>
      <c r="E106" s="53" t="s">
        <v>251</v>
      </c>
      <c r="F106" s="53" t="s">
        <v>65</v>
      </c>
      <c r="G106" s="54">
        <f t="shared" ref="G106:I108" si="17">G107</f>
        <v>21000</v>
      </c>
      <c r="H106" s="54">
        <f t="shared" si="17"/>
        <v>21000</v>
      </c>
      <c r="I106" s="54">
        <f t="shared" si="17"/>
        <v>21000</v>
      </c>
    </row>
    <row r="107" spans="1:9" ht="38.25" x14ac:dyDescent="0.25">
      <c r="A107" s="56" t="s">
        <v>139</v>
      </c>
      <c r="B107" s="51">
        <v>0</v>
      </c>
      <c r="C107" s="52" t="s">
        <v>29</v>
      </c>
      <c r="D107" s="52" t="s">
        <v>51</v>
      </c>
      <c r="E107" s="53" t="s">
        <v>251</v>
      </c>
      <c r="F107" s="53" t="s">
        <v>66</v>
      </c>
      <c r="G107" s="54">
        <f t="shared" si="17"/>
        <v>21000</v>
      </c>
      <c r="H107" s="54">
        <f t="shared" si="17"/>
        <v>21000</v>
      </c>
      <c r="I107" s="54">
        <f t="shared" si="17"/>
        <v>21000</v>
      </c>
    </row>
    <row r="108" spans="1:9" ht="39.75" customHeight="1" x14ac:dyDescent="0.25">
      <c r="A108" s="56" t="s">
        <v>140</v>
      </c>
      <c r="B108" s="51">
        <v>0</v>
      </c>
      <c r="C108" s="52" t="s">
        <v>29</v>
      </c>
      <c r="D108" s="52" t="s">
        <v>51</v>
      </c>
      <c r="E108" s="53" t="s">
        <v>251</v>
      </c>
      <c r="F108" s="53" t="s">
        <v>68</v>
      </c>
      <c r="G108" s="54">
        <f t="shared" si="17"/>
        <v>21000</v>
      </c>
      <c r="H108" s="54">
        <f t="shared" si="17"/>
        <v>21000</v>
      </c>
      <c r="I108" s="54">
        <f t="shared" si="17"/>
        <v>21000</v>
      </c>
    </row>
    <row r="109" spans="1:9" ht="40.5" customHeight="1" x14ac:dyDescent="0.25">
      <c r="A109" s="56" t="s">
        <v>141</v>
      </c>
      <c r="B109" s="51">
        <v>0</v>
      </c>
      <c r="C109" s="52" t="s">
        <v>29</v>
      </c>
      <c r="D109" s="52" t="s">
        <v>51</v>
      </c>
      <c r="E109" s="53" t="s">
        <v>251</v>
      </c>
      <c r="F109" s="53" t="s">
        <v>142</v>
      </c>
      <c r="G109" s="54">
        <v>21000</v>
      </c>
      <c r="H109" s="54">
        <v>21000</v>
      </c>
      <c r="I109" s="54">
        <v>21000</v>
      </c>
    </row>
    <row r="110" spans="1:9" x14ac:dyDescent="0.25">
      <c r="A110" s="59" t="s">
        <v>157</v>
      </c>
      <c r="B110" s="51">
        <v>0</v>
      </c>
      <c r="C110" s="52" t="s">
        <v>54</v>
      </c>
      <c r="D110" s="52" t="s">
        <v>27</v>
      </c>
      <c r="E110" s="53" t="s">
        <v>138</v>
      </c>
      <c r="F110" s="53" t="s">
        <v>65</v>
      </c>
      <c r="G110" s="54">
        <f t="shared" ref="G110:I115" si="18">G111</f>
        <v>1800000</v>
      </c>
      <c r="H110" s="54">
        <f t="shared" si="18"/>
        <v>1400000</v>
      </c>
      <c r="I110" s="54">
        <f t="shared" si="18"/>
        <v>1400000</v>
      </c>
    </row>
    <row r="111" spans="1:9" x14ac:dyDescent="0.25">
      <c r="A111" s="56" t="s">
        <v>44</v>
      </c>
      <c r="B111" s="51">
        <v>0</v>
      </c>
      <c r="C111" s="52" t="s">
        <v>54</v>
      </c>
      <c r="D111" s="52" t="s">
        <v>25</v>
      </c>
      <c r="E111" s="53" t="s">
        <v>138</v>
      </c>
      <c r="F111" s="53" t="s">
        <v>65</v>
      </c>
      <c r="G111" s="54">
        <f t="shared" si="18"/>
        <v>1800000</v>
      </c>
      <c r="H111" s="54">
        <f t="shared" si="18"/>
        <v>1400000</v>
      </c>
      <c r="I111" s="54">
        <f t="shared" si="18"/>
        <v>1400000</v>
      </c>
    </row>
    <row r="112" spans="1:9" ht="14.25" customHeight="1" x14ac:dyDescent="0.25">
      <c r="A112" s="56" t="s">
        <v>234</v>
      </c>
      <c r="B112" s="51">
        <v>0</v>
      </c>
      <c r="C112" s="52" t="s">
        <v>54</v>
      </c>
      <c r="D112" s="52" t="s">
        <v>25</v>
      </c>
      <c r="E112" s="53" t="s">
        <v>230</v>
      </c>
      <c r="F112" s="53" t="s">
        <v>65</v>
      </c>
      <c r="G112" s="54">
        <f t="shared" si="18"/>
        <v>1800000</v>
      </c>
      <c r="H112" s="54">
        <f t="shared" si="18"/>
        <v>1400000</v>
      </c>
      <c r="I112" s="54">
        <f t="shared" si="18"/>
        <v>1400000</v>
      </c>
    </row>
    <row r="113" spans="1:9" ht="25.5" x14ac:dyDescent="0.25">
      <c r="A113" s="81" t="s">
        <v>254</v>
      </c>
      <c r="B113" s="51">
        <v>0</v>
      </c>
      <c r="C113" s="52" t="s">
        <v>54</v>
      </c>
      <c r="D113" s="52" t="s">
        <v>25</v>
      </c>
      <c r="E113" s="53" t="s">
        <v>253</v>
      </c>
      <c r="F113" s="53" t="s">
        <v>65</v>
      </c>
      <c r="G113" s="54">
        <f t="shared" si="18"/>
        <v>1800000</v>
      </c>
      <c r="H113" s="54">
        <f t="shared" si="18"/>
        <v>1400000</v>
      </c>
      <c r="I113" s="54">
        <f t="shared" si="18"/>
        <v>1400000</v>
      </c>
    </row>
    <row r="114" spans="1:9" ht="26.25" customHeight="1" x14ac:dyDescent="0.25">
      <c r="A114" s="81" t="s">
        <v>184</v>
      </c>
      <c r="B114" s="51">
        <v>0</v>
      </c>
      <c r="C114" s="52" t="s">
        <v>54</v>
      </c>
      <c r="D114" s="52" t="s">
        <v>25</v>
      </c>
      <c r="E114" s="53" t="s">
        <v>255</v>
      </c>
      <c r="F114" s="53" t="s">
        <v>65</v>
      </c>
      <c r="G114" s="54">
        <f t="shared" si="18"/>
        <v>1800000</v>
      </c>
      <c r="H114" s="54">
        <f t="shared" si="18"/>
        <v>1400000</v>
      </c>
      <c r="I114" s="54">
        <f t="shared" si="18"/>
        <v>1400000</v>
      </c>
    </row>
    <row r="115" spans="1:9" ht="51" x14ac:dyDescent="0.25">
      <c r="A115" s="56" t="s">
        <v>125</v>
      </c>
      <c r="B115" s="51">
        <v>0</v>
      </c>
      <c r="C115" s="52" t="s">
        <v>54</v>
      </c>
      <c r="D115" s="52" t="s">
        <v>25</v>
      </c>
      <c r="E115" s="53" t="s">
        <v>255</v>
      </c>
      <c r="F115" s="53" t="s">
        <v>69</v>
      </c>
      <c r="G115" s="54">
        <f t="shared" si="18"/>
        <v>1800000</v>
      </c>
      <c r="H115" s="54">
        <f t="shared" si="18"/>
        <v>1400000</v>
      </c>
      <c r="I115" s="54">
        <f t="shared" si="18"/>
        <v>1400000</v>
      </c>
    </row>
    <row r="116" spans="1:9" ht="14.25" customHeight="1" x14ac:dyDescent="0.25">
      <c r="A116" s="56" t="s">
        <v>151</v>
      </c>
      <c r="B116" s="51">
        <v>0</v>
      </c>
      <c r="C116" s="52" t="s">
        <v>54</v>
      </c>
      <c r="D116" s="52" t="s">
        <v>25</v>
      </c>
      <c r="E116" s="53" t="s">
        <v>255</v>
      </c>
      <c r="F116" s="53" t="s">
        <v>70</v>
      </c>
      <c r="G116" s="54">
        <f>SUM(G117:G117)</f>
        <v>1800000</v>
      </c>
      <c r="H116" s="54">
        <f>SUM(H117:H117)</f>
        <v>1400000</v>
      </c>
      <c r="I116" s="54">
        <f>SUM(I117:I117)</f>
        <v>1400000</v>
      </c>
    </row>
    <row r="117" spans="1:9" ht="78" customHeight="1" x14ac:dyDescent="0.25">
      <c r="A117" s="56" t="s">
        <v>152</v>
      </c>
      <c r="B117" s="51">
        <v>0</v>
      </c>
      <c r="C117" s="52" t="s">
        <v>54</v>
      </c>
      <c r="D117" s="52" t="s">
        <v>25</v>
      </c>
      <c r="E117" s="53" t="s">
        <v>255</v>
      </c>
      <c r="F117" s="53" t="s">
        <v>153</v>
      </c>
      <c r="G117" s="54">
        <v>1800000</v>
      </c>
      <c r="H117" s="54">
        <v>1400000</v>
      </c>
      <c r="I117" s="54">
        <v>1400000</v>
      </c>
    </row>
    <row r="118" spans="1:9" x14ac:dyDescent="0.25">
      <c r="A118" s="59" t="s">
        <v>45</v>
      </c>
      <c r="B118" s="51">
        <v>0</v>
      </c>
      <c r="C118" s="52" t="s">
        <v>55</v>
      </c>
      <c r="D118" s="52" t="s">
        <v>27</v>
      </c>
      <c r="E118" s="53" t="s">
        <v>138</v>
      </c>
      <c r="F118" s="53" t="s">
        <v>65</v>
      </c>
      <c r="G118" s="54">
        <f t="shared" ref="G118:I124" si="19">G119</f>
        <v>10000</v>
      </c>
      <c r="H118" s="54">
        <f t="shared" si="19"/>
        <v>10000</v>
      </c>
      <c r="I118" s="54">
        <f t="shared" si="19"/>
        <v>10000</v>
      </c>
    </row>
    <row r="119" spans="1:9" x14ac:dyDescent="0.25">
      <c r="A119" s="56" t="s">
        <v>46</v>
      </c>
      <c r="B119" s="51">
        <v>0</v>
      </c>
      <c r="C119" s="52" t="s">
        <v>55</v>
      </c>
      <c r="D119" s="52" t="s">
        <v>26</v>
      </c>
      <c r="E119" s="53" t="s">
        <v>138</v>
      </c>
      <c r="F119" s="53" t="s">
        <v>65</v>
      </c>
      <c r="G119" s="54">
        <f t="shared" si="19"/>
        <v>10000</v>
      </c>
      <c r="H119" s="54">
        <f t="shared" si="19"/>
        <v>10000</v>
      </c>
      <c r="I119" s="54">
        <f t="shared" si="19"/>
        <v>10000</v>
      </c>
    </row>
    <row r="120" spans="1:9" ht="16.5" customHeight="1" x14ac:dyDescent="0.25">
      <c r="A120" s="56" t="s">
        <v>234</v>
      </c>
      <c r="B120" s="51">
        <v>0</v>
      </c>
      <c r="C120" s="52" t="s">
        <v>55</v>
      </c>
      <c r="D120" s="52" t="s">
        <v>26</v>
      </c>
      <c r="E120" s="53" t="s">
        <v>230</v>
      </c>
      <c r="F120" s="53" t="s">
        <v>65</v>
      </c>
      <c r="G120" s="54">
        <f t="shared" si="19"/>
        <v>10000</v>
      </c>
      <c r="H120" s="54">
        <f t="shared" si="19"/>
        <v>10000</v>
      </c>
      <c r="I120" s="54">
        <f t="shared" si="19"/>
        <v>10000</v>
      </c>
    </row>
    <row r="121" spans="1:9" ht="24.75" customHeight="1" x14ac:dyDescent="0.25">
      <c r="A121" s="81" t="s">
        <v>257</v>
      </c>
      <c r="B121" s="51">
        <v>0</v>
      </c>
      <c r="C121" s="52" t="s">
        <v>55</v>
      </c>
      <c r="D121" s="52" t="s">
        <v>26</v>
      </c>
      <c r="E121" s="53" t="s">
        <v>256</v>
      </c>
      <c r="F121" s="53" t="s">
        <v>65</v>
      </c>
      <c r="G121" s="54">
        <f t="shared" si="19"/>
        <v>10000</v>
      </c>
      <c r="H121" s="54">
        <f t="shared" si="19"/>
        <v>10000</v>
      </c>
      <c r="I121" s="54">
        <f t="shared" si="19"/>
        <v>10000</v>
      </c>
    </row>
    <row r="122" spans="1:9" ht="28.5" customHeight="1" x14ac:dyDescent="0.25">
      <c r="A122" s="81" t="s">
        <v>67</v>
      </c>
      <c r="B122" s="51">
        <v>0</v>
      </c>
      <c r="C122" s="52" t="s">
        <v>55</v>
      </c>
      <c r="D122" s="52" t="s">
        <v>26</v>
      </c>
      <c r="E122" s="53" t="s">
        <v>258</v>
      </c>
      <c r="F122" s="53" t="s">
        <v>65</v>
      </c>
      <c r="G122" s="54">
        <f t="shared" si="19"/>
        <v>10000</v>
      </c>
      <c r="H122" s="54">
        <f t="shared" si="19"/>
        <v>10000</v>
      </c>
      <c r="I122" s="54">
        <f t="shared" si="19"/>
        <v>10000</v>
      </c>
    </row>
    <row r="123" spans="1:9" ht="38.25" x14ac:dyDescent="0.25">
      <c r="A123" s="56" t="s">
        <v>139</v>
      </c>
      <c r="B123" s="51">
        <v>0</v>
      </c>
      <c r="C123" s="52" t="s">
        <v>55</v>
      </c>
      <c r="D123" s="52" t="s">
        <v>26</v>
      </c>
      <c r="E123" s="53" t="s">
        <v>258</v>
      </c>
      <c r="F123" s="53" t="s">
        <v>66</v>
      </c>
      <c r="G123" s="54">
        <f t="shared" si="19"/>
        <v>10000</v>
      </c>
      <c r="H123" s="54">
        <f t="shared" si="19"/>
        <v>10000</v>
      </c>
      <c r="I123" s="54">
        <f t="shared" si="19"/>
        <v>10000</v>
      </c>
    </row>
    <row r="124" spans="1:9" ht="38.25" customHeight="1" x14ac:dyDescent="0.25">
      <c r="A124" s="56" t="s">
        <v>140</v>
      </c>
      <c r="B124" s="51">
        <v>0</v>
      </c>
      <c r="C124" s="52" t="s">
        <v>55</v>
      </c>
      <c r="D124" s="52" t="s">
        <v>26</v>
      </c>
      <c r="E124" s="53" t="s">
        <v>258</v>
      </c>
      <c r="F124" s="53" t="s">
        <v>68</v>
      </c>
      <c r="G124" s="54">
        <f t="shared" si="19"/>
        <v>10000</v>
      </c>
      <c r="H124" s="54">
        <f t="shared" si="19"/>
        <v>10000</v>
      </c>
      <c r="I124" s="54">
        <f t="shared" si="19"/>
        <v>10000</v>
      </c>
    </row>
    <row r="125" spans="1:9" ht="38.25" customHeight="1" x14ac:dyDescent="0.25">
      <c r="A125" s="56" t="s">
        <v>141</v>
      </c>
      <c r="B125" s="51">
        <v>0</v>
      </c>
      <c r="C125" s="52" t="s">
        <v>55</v>
      </c>
      <c r="D125" s="52" t="s">
        <v>26</v>
      </c>
      <c r="E125" s="53" t="s">
        <v>258</v>
      </c>
      <c r="F125" s="53" t="s">
        <v>142</v>
      </c>
      <c r="G125" s="54">
        <v>10000</v>
      </c>
      <c r="H125" s="54">
        <v>10000</v>
      </c>
      <c r="I125" s="54">
        <v>10000</v>
      </c>
    </row>
    <row r="126" spans="1:9" x14ac:dyDescent="0.25">
      <c r="A126" s="56" t="s">
        <v>47</v>
      </c>
      <c r="B126" s="51">
        <v>0</v>
      </c>
      <c r="C126" s="52" t="s">
        <v>56</v>
      </c>
      <c r="D126" s="52" t="s">
        <v>56</v>
      </c>
      <c r="E126" s="53" t="s">
        <v>185</v>
      </c>
      <c r="F126" s="53" t="s">
        <v>65</v>
      </c>
      <c r="G126" s="54">
        <v>0</v>
      </c>
      <c r="H126" s="54">
        <f>H127</f>
        <v>139071.51</v>
      </c>
      <c r="I126" s="54">
        <f>I127</f>
        <v>303681.06</v>
      </c>
    </row>
    <row r="127" spans="1:9" x14ac:dyDescent="0.25">
      <c r="A127" s="56" t="s">
        <v>47</v>
      </c>
      <c r="B127" s="51">
        <v>0</v>
      </c>
      <c r="C127" s="52" t="s">
        <v>56</v>
      </c>
      <c r="D127" s="52" t="s">
        <v>56</v>
      </c>
      <c r="E127" s="53" t="s">
        <v>186</v>
      </c>
      <c r="F127" s="53" t="s">
        <v>65</v>
      </c>
      <c r="G127" s="54">
        <v>0</v>
      </c>
      <c r="H127" s="69">
        <v>139071.51</v>
      </c>
      <c r="I127" s="69">
        <v>303681.06</v>
      </c>
    </row>
    <row r="128" spans="1:9" ht="25.5" x14ac:dyDescent="0.25">
      <c r="A128" s="56" t="s">
        <v>155</v>
      </c>
      <c r="B128" s="51">
        <v>0</v>
      </c>
      <c r="C128" s="52"/>
      <c r="D128" s="52"/>
      <c r="E128" s="53" t="s">
        <v>154</v>
      </c>
      <c r="F128" s="53"/>
      <c r="G128" s="54">
        <f>SUM(G14,G55,G67,G75,G89,G110,G118,G126)</f>
        <v>6044811.2000000002</v>
      </c>
      <c r="H128" s="54">
        <f>SUM(H14,H55,H67,H75,H89,H110,H118,H126)</f>
        <v>5562860.2599999998</v>
      </c>
      <c r="I128" s="54">
        <f>SUM(I14,I55,I67,I75,I89,I110,I118,I126)</f>
        <v>6073621.1099999994</v>
      </c>
    </row>
    <row r="131" spans="9:9" x14ac:dyDescent="0.25">
      <c r="I131" s="48"/>
    </row>
  </sheetData>
  <mergeCells count="7">
    <mergeCell ref="A7:I7"/>
    <mergeCell ref="B9:F9"/>
    <mergeCell ref="B10:F10"/>
    <mergeCell ref="G9:G11"/>
    <mergeCell ref="H9:H11"/>
    <mergeCell ref="I9:I11"/>
    <mergeCell ref="A9:A11"/>
  </mergeCells>
  <pageMargins left="0.43307086614173229" right="7.874015748031496E-2" top="0.74803149606299213" bottom="0.74803149606299213" header="0.31496062992125984" footer="0.31496062992125984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1"/>
  <sheetViews>
    <sheetView tabSelected="1" workbookViewId="0">
      <selection activeCell="L11" sqref="L11"/>
    </sheetView>
  </sheetViews>
  <sheetFormatPr defaultRowHeight="15" x14ac:dyDescent="0.25"/>
  <cols>
    <col min="1" max="1" width="32.7109375" customWidth="1"/>
    <col min="2" max="2" width="3.85546875" customWidth="1"/>
    <col min="3" max="3" width="3.7109375" customWidth="1"/>
    <col min="4" max="4" width="11.85546875" customWidth="1"/>
    <col min="5" max="5" width="5.85546875" customWidth="1"/>
    <col min="6" max="6" width="11.7109375" bestFit="1" customWidth="1"/>
    <col min="7" max="7" width="11.85546875" customWidth="1"/>
    <col min="8" max="8" width="12" customWidth="1"/>
  </cols>
  <sheetData>
    <row r="1" spans="1:8" x14ac:dyDescent="0.25">
      <c r="C1" s="18"/>
      <c r="D1" s="18"/>
      <c r="E1" s="18"/>
      <c r="F1" s="30"/>
      <c r="G1" s="30" t="s">
        <v>323</v>
      </c>
      <c r="H1" s="18"/>
    </row>
    <row r="2" spans="1:8" x14ac:dyDescent="0.25">
      <c r="C2" s="18"/>
      <c r="D2" s="18"/>
      <c r="E2" s="24" t="s">
        <v>322</v>
      </c>
      <c r="F2" s="24"/>
      <c r="G2" s="24"/>
      <c r="H2" s="24"/>
    </row>
    <row r="3" spans="1:8" x14ac:dyDescent="0.25">
      <c r="C3" s="18"/>
      <c r="D3" s="18"/>
      <c r="E3" s="25" t="s">
        <v>324</v>
      </c>
      <c r="F3" s="24"/>
      <c r="G3" s="24"/>
      <c r="H3" s="24"/>
    </row>
    <row r="4" spans="1:8" x14ac:dyDescent="0.25">
      <c r="C4" s="18"/>
      <c r="D4" s="18"/>
      <c r="E4" s="25" t="s">
        <v>325</v>
      </c>
      <c r="F4" s="24"/>
      <c r="G4" s="24"/>
      <c r="H4" s="24"/>
    </row>
    <row r="5" spans="1:8" x14ac:dyDescent="0.25">
      <c r="C5" s="18"/>
      <c r="D5" s="25" t="s">
        <v>326</v>
      </c>
      <c r="E5" s="25"/>
      <c r="F5" s="24"/>
      <c r="G5" s="24"/>
      <c r="H5" s="24"/>
    </row>
    <row r="6" spans="1:8" x14ac:dyDescent="0.25">
      <c r="C6" s="18"/>
      <c r="D6" s="18"/>
      <c r="E6" s="25"/>
      <c r="F6" s="25"/>
      <c r="G6" t="s">
        <v>332</v>
      </c>
    </row>
    <row r="7" spans="1:8" ht="52.5" customHeight="1" x14ac:dyDescent="0.25">
      <c r="A7" s="105" t="s">
        <v>310</v>
      </c>
      <c r="B7" s="105"/>
      <c r="C7" s="105"/>
      <c r="D7" s="105"/>
      <c r="E7" s="105"/>
      <c r="F7" s="105"/>
      <c r="G7" s="105"/>
      <c r="H7" s="105"/>
    </row>
    <row r="8" spans="1:8" x14ac:dyDescent="0.25">
      <c r="A8" s="18"/>
      <c r="B8" s="18"/>
      <c r="C8" s="18"/>
      <c r="D8" s="18"/>
      <c r="E8" s="18"/>
      <c r="F8" s="18"/>
      <c r="G8" s="18"/>
      <c r="H8" s="26" t="s">
        <v>59</v>
      </c>
    </row>
    <row r="9" spans="1:8" x14ac:dyDescent="0.25">
      <c r="A9" s="106" t="s">
        <v>2</v>
      </c>
      <c r="B9" s="109" t="s">
        <v>112</v>
      </c>
      <c r="C9" s="109"/>
      <c r="D9" s="109"/>
      <c r="E9" s="109"/>
      <c r="F9" s="106">
        <v>2025</v>
      </c>
      <c r="G9" s="110">
        <v>2026</v>
      </c>
      <c r="H9" s="110">
        <v>2027</v>
      </c>
    </row>
    <row r="10" spans="1:8" x14ac:dyDescent="0.25">
      <c r="A10" s="107"/>
      <c r="B10" s="111" t="s">
        <v>113</v>
      </c>
      <c r="C10" s="112"/>
      <c r="D10" s="112"/>
      <c r="E10" s="113"/>
      <c r="F10" s="107"/>
      <c r="G10" s="110"/>
      <c r="H10" s="110"/>
    </row>
    <row r="11" spans="1:8" ht="56.25" customHeight="1" x14ac:dyDescent="0.25">
      <c r="A11" s="108"/>
      <c r="B11" s="27" t="s">
        <v>115</v>
      </c>
      <c r="C11" s="27" t="s">
        <v>116</v>
      </c>
      <c r="D11" s="27" t="s">
        <v>117</v>
      </c>
      <c r="E11" s="27" t="s">
        <v>118</v>
      </c>
      <c r="F11" s="108"/>
      <c r="G11" s="110"/>
      <c r="H11" s="110"/>
    </row>
    <row r="12" spans="1:8" x14ac:dyDescent="0.25">
      <c r="A12" s="49">
        <v>1</v>
      </c>
      <c r="B12" s="49">
        <v>2</v>
      </c>
      <c r="C12" s="49">
        <v>3</v>
      </c>
      <c r="D12" s="49">
        <v>4</v>
      </c>
      <c r="E12" s="49">
        <v>5</v>
      </c>
      <c r="F12" s="49">
        <v>6</v>
      </c>
      <c r="G12" s="49">
        <v>7</v>
      </c>
      <c r="H12" s="49">
        <v>8</v>
      </c>
    </row>
    <row r="13" spans="1:8" ht="64.5" customHeight="1" x14ac:dyDescent="0.25">
      <c r="A13" s="55" t="s">
        <v>272</v>
      </c>
      <c r="B13" s="52" t="s">
        <v>27</v>
      </c>
      <c r="C13" s="52" t="s">
        <v>27</v>
      </c>
      <c r="D13" s="67" t="s">
        <v>199</v>
      </c>
      <c r="E13" s="67" t="s">
        <v>65</v>
      </c>
      <c r="F13" s="68">
        <f>SUM(F15,F22,F37,F44,F55,F67,F75,F89,F110,F118)</f>
        <v>6044811.2000000002</v>
      </c>
      <c r="G13" s="68">
        <f>SUM(G15,G22,G37,G44,G55,G67,G75,G89,G110,G118,G126)</f>
        <v>5562860.2599999998</v>
      </c>
      <c r="H13" s="68">
        <f>SUM(H15,H22,H37,H44,H55,H67,H75,H89,H110,H118,H126)</f>
        <v>6073621.1099999994</v>
      </c>
    </row>
    <row r="14" spans="1:8" ht="16.5" customHeight="1" x14ac:dyDescent="0.25">
      <c r="A14" s="31" t="s">
        <v>30</v>
      </c>
      <c r="B14" s="52" t="s">
        <v>25</v>
      </c>
      <c r="C14" s="52" t="s">
        <v>27</v>
      </c>
      <c r="D14" s="53" t="s">
        <v>119</v>
      </c>
      <c r="E14" s="53" t="s">
        <v>65</v>
      </c>
      <c r="F14" s="54">
        <f>SUM(F15,F22,F37,F44)</f>
        <v>2389000</v>
      </c>
      <c r="G14" s="54">
        <f>SUM(G15,G22,G37,G44)</f>
        <v>2273928.4900000002</v>
      </c>
      <c r="H14" s="54">
        <f>SUM(H15,H22,H37,H44)</f>
        <v>2252318.94</v>
      </c>
    </row>
    <row r="15" spans="1:8" ht="15" customHeight="1" x14ac:dyDescent="0.25">
      <c r="A15" s="56" t="s">
        <v>234</v>
      </c>
      <c r="B15" s="52" t="s">
        <v>25</v>
      </c>
      <c r="C15" s="52" t="s">
        <v>26</v>
      </c>
      <c r="D15" s="53" t="s">
        <v>230</v>
      </c>
      <c r="E15" s="53" t="s">
        <v>65</v>
      </c>
      <c r="F15" s="54">
        <f t="shared" ref="F15:H18" si="0">F16</f>
        <v>762200</v>
      </c>
      <c r="G15" s="54">
        <f t="shared" si="0"/>
        <v>762200</v>
      </c>
      <c r="H15" s="54">
        <f t="shared" si="0"/>
        <v>762200</v>
      </c>
    </row>
    <row r="16" spans="1:8" ht="53.25" customHeight="1" x14ac:dyDescent="0.25">
      <c r="A16" s="80" t="s">
        <v>233</v>
      </c>
      <c r="B16" s="52" t="s">
        <v>25</v>
      </c>
      <c r="C16" s="52" t="s">
        <v>26</v>
      </c>
      <c r="D16" s="53" t="s">
        <v>231</v>
      </c>
      <c r="E16" s="53" t="s">
        <v>65</v>
      </c>
      <c r="F16" s="54">
        <f t="shared" si="0"/>
        <v>762200</v>
      </c>
      <c r="G16" s="54">
        <f t="shared" si="0"/>
        <v>762200</v>
      </c>
      <c r="H16" s="54">
        <f t="shared" si="0"/>
        <v>762200</v>
      </c>
    </row>
    <row r="17" spans="1:8" ht="39.75" customHeight="1" x14ac:dyDescent="0.25">
      <c r="A17" s="56" t="s">
        <v>179</v>
      </c>
      <c r="B17" s="52" t="s">
        <v>25</v>
      </c>
      <c r="C17" s="52" t="s">
        <v>26</v>
      </c>
      <c r="D17" s="53" t="s">
        <v>232</v>
      </c>
      <c r="E17" s="53" t="s">
        <v>65</v>
      </c>
      <c r="F17" s="54">
        <f t="shared" si="0"/>
        <v>762200</v>
      </c>
      <c r="G17" s="54">
        <f t="shared" si="0"/>
        <v>762200</v>
      </c>
      <c r="H17" s="54">
        <f t="shared" si="0"/>
        <v>762200</v>
      </c>
    </row>
    <row r="18" spans="1:8" ht="92.25" customHeight="1" x14ac:dyDescent="0.25">
      <c r="A18" s="56" t="s">
        <v>131</v>
      </c>
      <c r="B18" s="52" t="s">
        <v>25</v>
      </c>
      <c r="C18" s="52" t="s">
        <v>26</v>
      </c>
      <c r="D18" s="53" t="s">
        <v>232</v>
      </c>
      <c r="E18" s="53" t="s">
        <v>132</v>
      </c>
      <c r="F18" s="54">
        <f t="shared" si="0"/>
        <v>762200</v>
      </c>
      <c r="G18" s="54">
        <f t="shared" si="0"/>
        <v>762200</v>
      </c>
      <c r="H18" s="54">
        <f t="shared" si="0"/>
        <v>762200</v>
      </c>
    </row>
    <row r="19" spans="1:8" ht="40.5" customHeight="1" x14ac:dyDescent="0.25">
      <c r="A19" s="56" t="s">
        <v>133</v>
      </c>
      <c r="B19" s="52" t="s">
        <v>25</v>
      </c>
      <c r="C19" s="52" t="s">
        <v>26</v>
      </c>
      <c r="D19" s="53" t="s">
        <v>232</v>
      </c>
      <c r="E19" s="53" t="s">
        <v>130</v>
      </c>
      <c r="F19" s="54">
        <f>SUM(F20:F21)</f>
        <v>762200</v>
      </c>
      <c r="G19" s="54">
        <f>SUM(G20:G21)</f>
        <v>762200</v>
      </c>
      <c r="H19" s="54">
        <f>SUM(H20:H21)</f>
        <v>762200</v>
      </c>
    </row>
    <row r="20" spans="1:8" ht="26.25" customHeight="1" x14ac:dyDescent="0.25">
      <c r="A20" s="56" t="s">
        <v>134</v>
      </c>
      <c r="B20" s="52" t="s">
        <v>25</v>
      </c>
      <c r="C20" s="52" t="s">
        <v>26</v>
      </c>
      <c r="D20" s="53" t="s">
        <v>232</v>
      </c>
      <c r="E20" s="53" t="s">
        <v>135</v>
      </c>
      <c r="F20" s="54">
        <v>585400</v>
      </c>
      <c r="G20" s="54">
        <v>585400</v>
      </c>
      <c r="H20" s="54">
        <v>585400</v>
      </c>
    </row>
    <row r="21" spans="1:8" ht="76.5" x14ac:dyDescent="0.25">
      <c r="A21" s="56" t="s">
        <v>136</v>
      </c>
      <c r="B21" s="52" t="s">
        <v>25</v>
      </c>
      <c r="C21" s="52" t="s">
        <v>26</v>
      </c>
      <c r="D21" s="53" t="s">
        <v>232</v>
      </c>
      <c r="E21" s="53" t="s">
        <v>137</v>
      </c>
      <c r="F21" s="54">
        <v>176800</v>
      </c>
      <c r="G21" s="54">
        <v>176800</v>
      </c>
      <c r="H21" s="54">
        <v>176800</v>
      </c>
    </row>
    <row r="22" spans="1:8" ht="13.5" customHeight="1" x14ac:dyDescent="0.25">
      <c r="A22" s="56" t="s">
        <v>234</v>
      </c>
      <c r="B22" s="52" t="s">
        <v>25</v>
      </c>
      <c r="C22" s="52" t="s">
        <v>28</v>
      </c>
      <c r="D22" s="53" t="s">
        <v>230</v>
      </c>
      <c r="E22" s="57" t="s">
        <v>65</v>
      </c>
      <c r="F22" s="58">
        <f>SUM(F23)</f>
        <v>1578100</v>
      </c>
      <c r="G22" s="58">
        <f t="shared" ref="F22:H23" si="1">SUM(G23)</f>
        <v>1501728.49</v>
      </c>
      <c r="H22" s="58">
        <f t="shared" si="1"/>
        <v>1480118.94</v>
      </c>
    </row>
    <row r="23" spans="1:8" ht="54.75" customHeight="1" x14ac:dyDescent="0.25">
      <c r="A23" s="80" t="s">
        <v>233</v>
      </c>
      <c r="B23" s="52" t="s">
        <v>25</v>
      </c>
      <c r="C23" s="52" t="s">
        <v>28</v>
      </c>
      <c r="D23" s="53" t="s">
        <v>231</v>
      </c>
      <c r="E23" s="57" t="s">
        <v>65</v>
      </c>
      <c r="F23" s="58">
        <f t="shared" si="1"/>
        <v>1578100</v>
      </c>
      <c r="G23" s="58">
        <f t="shared" si="1"/>
        <v>1501728.49</v>
      </c>
      <c r="H23" s="58">
        <f t="shared" si="1"/>
        <v>1480118.94</v>
      </c>
    </row>
    <row r="24" spans="1:8" ht="26.25" customHeight="1" x14ac:dyDescent="0.25">
      <c r="A24" s="56" t="s">
        <v>180</v>
      </c>
      <c r="B24" s="52" t="s">
        <v>25</v>
      </c>
      <c r="C24" s="52" t="s">
        <v>28</v>
      </c>
      <c r="D24" s="53" t="s">
        <v>235</v>
      </c>
      <c r="E24" s="57" t="s">
        <v>65</v>
      </c>
      <c r="F24" s="58">
        <f>SUM(F25,F29,F32)</f>
        <v>1578100</v>
      </c>
      <c r="G24" s="58">
        <f>SUM(G25,G29,G32)</f>
        <v>1501728.49</v>
      </c>
      <c r="H24" s="58">
        <f>SUM(H25,H29,H32)</f>
        <v>1480118.94</v>
      </c>
    </row>
    <row r="25" spans="1:8" ht="90.75" customHeight="1" x14ac:dyDescent="0.25">
      <c r="A25" s="56" t="s">
        <v>131</v>
      </c>
      <c r="B25" s="52" t="s">
        <v>25</v>
      </c>
      <c r="C25" s="52" t="s">
        <v>28</v>
      </c>
      <c r="D25" s="53" t="s">
        <v>235</v>
      </c>
      <c r="E25" s="57" t="s">
        <v>132</v>
      </c>
      <c r="F25" s="58">
        <f>SUM(F27:F28)</f>
        <v>1215500</v>
      </c>
      <c r="G25" s="58">
        <f>SUM(G27:G28)</f>
        <v>1215500</v>
      </c>
      <c r="H25" s="58">
        <f>SUM(H27:H28)</f>
        <v>1215500</v>
      </c>
    </row>
    <row r="26" spans="1:8" ht="39.75" customHeight="1" x14ac:dyDescent="0.25">
      <c r="A26" s="56" t="s">
        <v>133</v>
      </c>
      <c r="B26" s="52" t="s">
        <v>25</v>
      </c>
      <c r="C26" s="52" t="s">
        <v>28</v>
      </c>
      <c r="D26" s="53" t="s">
        <v>235</v>
      </c>
      <c r="E26" s="57" t="s">
        <v>130</v>
      </c>
      <c r="F26" s="58">
        <f>SUM(F27:F28)</f>
        <v>1215500</v>
      </c>
      <c r="G26" s="58">
        <f>SUM(G27:G28)</f>
        <v>1215500</v>
      </c>
      <c r="H26" s="58">
        <f>SUM(H27:H28)</f>
        <v>1215500</v>
      </c>
    </row>
    <row r="27" spans="1:8" ht="26.25" customHeight="1" x14ac:dyDescent="0.25">
      <c r="A27" s="56" t="s">
        <v>134</v>
      </c>
      <c r="B27" s="52" t="s">
        <v>25</v>
      </c>
      <c r="C27" s="52" t="s">
        <v>28</v>
      </c>
      <c r="D27" s="53" t="s">
        <v>235</v>
      </c>
      <c r="E27" s="57" t="s">
        <v>135</v>
      </c>
      <c r="F27" s="58">
        <v>933600</v>
      </c>
      <c r="G27" s="58">
        <v>933600</v>
      </c>
      <c r="H27" s="58">
        <v>933600</v>
      </c>
    </row>
    <row r="28" spans="1:8" ht="76.5" x14ac:dyDescent="0.25">
      <c r="A28" s="56" t="s">
        <v>136</v>
      </c>
      <c r="B28" s="52" t="s">
        <v>25</v>
      </c>
      <c r="C28" s="52" t="s">
        <v>28</v>
      </c>
      <c r="D28" s="53" t="s">
        <v>235</v>
      </c>
      <c r="E28" s="57" t="s">
        <v>137</v>
      </c>
      <c r="F28" s="58">
        <v>281900</v>
      </c>
      <c r="G28" s="58">
        <v>281900</v>
      </c>
      <c r="H28" s="58">
        <v>281900</v>
      </c>
    </row>
    <row r="29" spans="1:8" ht="38.25" x14ac:dyDescent="0.25">
      <c r="A29" s="56" t="s">
        <v>139</v>
      </c>
      <c r="B29" s="52" t="s">
        <v>25</v>
      </c>
      <c r="C29" s="52" t="s">
        <v>28</v>
      </c>
      <c r="D29" s="53" t="s">
        <v>235</v>
      </c>
      <c r="E29" s="57" t="s">
        <v>66</v>
      </c>
      <c r="F29" s="54">
        <f t="shared" ref="F29:H29" si="2">F30</f>
        <v>358600</v>
      </c>
      <c r="G29" s="54">
        <f t="shared" si="2"/>
        <v>282228.49</v>
      </c>
      <c r="H29" s="54">
        <f t="shared" si="2"/>
        <v>260618.94</v>
      </c>
    </row>
    <row r="30" spans="1:8" ht="40.5" customHeight="1" x14ac:dyDescent="0.25">
      <c r="A30" s="56" t="s">
        <v>140</v>
      </c>
      <c r="B30" s="52" t="s">
        <v>25</v>
      </c>
      <c r="C30" s="52" t="s">
        <v>28</v>
      </c>
      <c r="D30" s="53" t="s">
        <v>235</v>
      </c>
      <c r="E30" s="57" t="s">
        <v>68</v>
      </c>
      <c r="F30" s="54">
        <f>SUM(F31:F31)</f>
        <v>358600</v>
      </c>
      <c r="G30" s="54">
        <f>SUM(G31:G31)</f>
        <v>282228.49</v>
      </c>
      <c r="H30" s="54">
        <f>SUM(H31:H31)</f>
        <v>260618.94</v>
      </c>
    </row>
    <row r="31" spans="1:8" ht="38.25" customHeight="1" x14ac:dyDescent="0.25">
      <c r="A31" s="56" t="s">
        <v>141</v>
      </c>
      <c r="B31" s="52" t="s">
        <v>25</v>
      </c>
      <c r="C31" s="52" t="s">
        <v>28</v>
      </c>
      <c r="D31" s="53" t="s">
        <v>235</v>
      </c>
      <c r="E31" s="57" t="s">
        <v>142</v>
      </c>
      <c r="F31" s="58">
        <v>358600</v>
      </c>
      <c r="G31" s="58">
        <v>282228.49</v>
      </c>
      <c r="H31" s="58">
        <v>260618.94</v>
      </c>
    </row>
    <row r="32" spans="1:8" ht="16.5" customHeight="1" x14ac:dyDescent="0.25">
      <c r="A32" s="56" t="s">
        <v>121</v>
      </c>
      <c r="B32" s="52" t="s">
        <v>25</v>
      </c>
      <c r="C32" s="52" t="s">
        <v>28</v>
      </c>
      <c r="D32" s="53" t="s">
        <v>235</v>
      </c>
      <c r="E32" s="57" t="s">
        <v>143</v>
      </c>
      <c r="F32" s="54">
        <f>F33</f>
        <v>4000</v>
      </c>
      <c r="G32" s="54">
        <f>G33</f>
        <v>4000</v>
      </c>
      <c r="H32" s="54">
        <f>H33</f>
        <v>4000</v>
      </c>
    </row>
    <row r="33" spans="1:8" ht="25.5" x14ac:dyDescent="0.25">
      <c r="A33" s="56" t="s">
        <v>144</v>
      </c>
      <c r="B33" s="52" t="s">
        <v>25</v>
      </c>
      <c r="C33" s="52" t="s">
        <v>28</v>
      </c>
      <c r="D33" s="53" t="s">
        <v>235</v>
      </c>
      <c r="E33" s="57" t="s">
        <v>145</v>
      </c>
      <c r="F33" s="58">
        <f>SUM(F34:F36)</f>
        <v>4000</v>
      </c>
      <c r="G33" s="58">
        <f>SUM(G34:G36)</f>
        <v>4000</v>
      </c>
      <c r="H33" s="58">
        <f>SUM(H34:H36)</f>
        <v>4000</v>
      </c>
    </row>
    <row r="34" spans="1:8" ht="25.5" x14ac:dyDescent="0.25">
      <c r="A34" s="56" t="s">
        <v>191</v>
      </c>
      <c r="B34" s="52" t="s">
        <v>25</v>
      </c>
      <c r="C34" s="52" t="s">
        <v>28</v>
      </c>
      <c r="D34" s="53" t="s">
        <v>235</v>
      </c>
      <c r="E34" s="57" t="s">
        <v>187</v>
      </c>
      <c r="F34" s="58">
        <v>2000</v>
      </c>
      <c r="G34" s="58">
        <v>2000</v>
      </c>
      <c r="H34" s="58">
        <v>2000</v>
      </c>
    </row>
    <row r="35" spans="1:8" ht="25.5" x14ac:dyDescent="0.25">
      <c r="A35" s="56" t="s">
        <v>192</v>
      </c>
      <c r="B35" s="52" t="s">
        <v>25</v>
      </c>
      <c r="C35" s="52" t="s">
        <v>28</v>
      </c>
      <c r="D35" s="53" t="s">
        <v>235</v>
      </c>
      <c r="E35" s="57" t="s">
        <v>188</v>
      </c>
      <c r="F35" s="58">
        <v>500</v>
      </c>
      <c r="G35" s="58">
        <v>500</v>
      </c>
      <c r="H35" s="58">
        <v>500</v>
      </c>
    </row>
    <row r="36" spans="1:8" x14ac:dyDescent="0.25">
      <c r="A36" s="56" t="s">
        <v>146</v>
      </c>
      <c r="B36" s="52" t="s">
        <v>25</v>
      </c>
      <c r="C36" s="52" t="s">
        <v>28</v>
      </c>
      <c r="D36" s="53" t="s">
        <v>235</v>
      </c>
      <c r="E36" s="57" t="s">
        <v>147</v>
      </c>
      <c r="F36" s="58">
        <v>1500</v>
      </c>
      <c r="G36" s="58">
        <v>1500</v>
      </c>
      <c r="H36" s="58">
        <v>1500</v>
      </c>
    </row>
    <row r="37" spans="1:8" ht="63.75" x14ac:dyDescent="0.25">
      <c r="A37" s="56" t="s">
        <v>150</v>
      </c>
      <c r="B37" s="52" t="s">
        <v>25</v>
      </c>
      <c r="C37" s="52" t="s">
        <v>49</v>
      </c>
      <c r="D37" s="53" t="s">
        <v>119</v>
      </c>
      <c r="E37" s="53" t="s">
        <v>65</v>
      </c>
      <c r="F37" s="54">
        <f>SUM(F38,F41)</f>
        <v>38200</v>
      </c>
      <c r="G37" s="54">
        <f>SUM(G38,G41)</f>
        <v>0</v>
      </c>
      <c r="H37" s="54">
        <f>SUM(H38,H41)</f>
        <v>0</v>
      </c>
    </row>
    <row r="38" spans="1:8" ht="76.5" customHeight="1" x14ac:dyDescent="0.25">
      <c r="A38" s="83" t="s">
        <v>260</v>
      </c>
      <c r="B38" s="52" t="s">
        <v>25</v>
      </c>
      <c r="C38" s="52" t="s">
        <v>49</v>
      </c>
      <c r="D38" s="53" t="s">
        <v>263</v>
      </c>
      <c r="E38" s="53" t="s">
        <v>65</v>
      </c>
      <c r="F38" s="54">
        <f t="shared" ref="F38:H39" si="3">F39</f>
        <v>37200</v>
      </c>
      <c r="G38" s="54">
        <f t="shared" si="3"/>
        <v>0</v>
      </c>
      <c r="H38" s="54">
        <f t="shared" si="3"/>
        <v>0</v>
      </c>
    </row>
    <row r="39" spans="1:8" ht="14.25" customHeight="1" x14ac:dyDescent="0.25">
      <c r="A39" s="56" t="s">
        <v>122</v>
      </c>
      <c r="B39" s="52" t="s">
        <v>25</v>
      </c>
      <c r="C39" s="52" t="s">
        <v>49</v>
      </c>
      <c r="D39" s="53" t="s">
        <v>263</v>
      </c>
      <c r="E39" s="53" t="s">
        <v>148</v>
      </c>
      <c r="F39" s="54">
        <f t="shared" si="3"/>
        <v>37200</v>
      </c>
      <c r="G39" s="54">
        <f t="shared" si="3"/>
        <v>0</v>
      </c>
      <c r="H39" s="54">
        <f t="shared" si="3"/>
        <v>0</v>
      </c>
    </row>
    <row r="40" spans="1:8" x14ac:dyDescent="0.25">
      <c r="A40" s="56" t="s">
        <v>123</v>
      </c>
      <c r="B40" s="52" t="s">
        <v>25</v>
      </c>
      <c r="C40" s="52" t="s">
        <v>49</v>
      </c>
      <c r="D40" s="53" t="s">
        <v>263</v>
      </c>
      <c r="E40" s="53" t="s">
        <v>149</v>
      </c>
      <c r="F40" s="54">
        <v>37200</v>
      </c>
      <c r="G40" s="54">
        <v>0</v>
      </c>
      <c r="H40" s="54">
        <v>0</v>
      </c>
    </row>
    <row r="41" spans="1:8" ht="38.25" customHeight="1" x14ac:dyDescent="0.25">
      <c r="A41" s="82" t="s">
        <v>193</v>
      </c>
      <c r="B41" s="52" t="s">
        <v>25</v>
      </c>
      <c r="C41" s="52" t="s">
        <v>49</v>
      </c>
      <c r="D41" s="53" t="s">
        <v>265</v>
      </c>
      <c r="E41" s="53" t="s">
        <v>65</v>
      </c>
      <c r="F41" s="54">
        <f t="shared" ref="F41:H42" si="4">F42</f>
        <v>1000</v>
      </c>
      <c r="G41" s="54">
        <f t="shared" si="4"/>
        <v>0</v>
      </c>
      <c r="H41" s="54">
        <f t="shared" si="4"/>
        <v>0</v>
      </c>
    </row>
    <row r="42" spans="1:8" ht="15" customHeight="1" x14ac:dyDescent="0.25">
      <c r="A42" s="56" t="s">
        <v>122</v>
      </c>
      <c r="B42" s="52" t="s">
        <v>25</v>
      </c>
      <c r="C42" s="52" t="s">
        <v>49</v>
      </c>
      <c r="D42" s="53" t="s">
        <v>265</v>
      </c>
      <c r="E42" s="53" t="s">
        <v>148</v>
      </c>
      <c r="F42" s="54">
        <f t="shared" si="4"/>
        <v>1000</v>
      </c>
      <c r="G42" s="54">
        <f t="shared" si="4"/>
        <v>0</v>
      </c>
      <c r="H42" s="54">
        <f t="shared" si="4"/>
        <v>0</v>
      </c>
    </row>
    <row r="43" spans="1:8" ht="15" customHeight="1" x14ac:dyDescent="0.25">
      <c r="A43" s="56" t="s">
        <v>123</v>
      </c>
      <c r="B43" s="52" t="s">
        <v>25</v>
      </c>
      <c r="C43" s="52" t="s">
        <v>49</v>
      </c>
      <c r="D43" s="53" t="s">
        <v>265</v>
      </c>
      <c r="E43" s="53" t="s">
        <v>149</v>
      </c>
      <c r="F43" s="54">
        <v>1000</v>
      </c>
      <c r="G43" s="54">
        <v>0</v>
      </c>
      <c r="H43" s="54">
        <v>0</v>
      </c>
    </row>
    <row r="44" spans="1:8" ht="25.5" x14ac:dyDescent="0.25">
      <c r="A44" s="59" t="s">
        <v>33</v>
      </c>
      <c r="B44" s="52" t="s">
        <v>25</v>
      </c>
      <c r="C44" s="52" t="s">
        <v>50</v>
      </c>
      <c r="D44" s="53" t="s">
        <v>266</v>
      </c>
      <c r="E44" s="53" t="s">
        <v>65</v>
      </c>
      <c r="F44" s="54">
        <f>SUM(F45,F49,F52)</f>
        <v>10500</v>
      </c>
      <c r="G44" s="54">
        <f>SUM(G45,G49,G52)</f>
        <v>10000</v>
      </c>
      <c r="H44" s="54">
        <f>SUM(H45,H49,H52)</f>
        <v>10000</v>
      </c>
    </row>
    <row r="45" spans="1:8" ht="38.25" x14ac:dyDescent="0.25">
      <c r="A45" s="56" t="s">
        <v>120</v>
      </c>
      <c r="B45" s="52" t="s">
        <v>25</v>
      </c>
      <c r="C45" s="52" t="s">
        <v>50</v>
      </c>
      <c r="D45" s="53" t="s">
        <v>266</v>
      </c>
      <c r="E45" s="53" t="s">
        <v>65</v>
      </c>
      <c r="F45" s="54">
        <f t="shared" ref="F45:H45" si="5">F47</f>
        <v>7700</v>
      </c>
      <c r="G45" s="54">
        <f t="shared" si="5"/>
        <v>7700</v>
      </c>
      <c r="H45" s="54">
        <f t="shared" si="5"/>
        <v>7700</v>
      </c>
    </row>
    <row r="46" spans="1:8" x14ac:dyDescent="0.25">
      <c r="A46" s="56" t="s">
        <v>121</v>
      </c>
      <c r="B46" s="52" t="s">
        <v>25</v>
      </c>
      <c r="C46" s="52" t="s">
        <v>50</v>
      </c>
      <c r="D46" s="53" t="s">
        <v>266</v>
      </c>
      <c r="E46" s="53" t="s">
        <v>66</v>
      </c>
      <c r="F46" s="54">
        <f t="shared" ref="F46:H50" si="6">F47</f>
        <v>7700</v>
      </c>
      <c r="G46" s="54">
        <f t="shared" si="6"/>
        <v>7700</v>
      </c>
      <c r="H46" s="54">
        <f t="shared" si="6"/>
        <v>7700</v>
      </c>
    </row>
    <row r="47" spans="1:8" ht="25.5" x14ac:dyDescent="0.25">
      <c r="A47" s="56" t="s">
        <v>144</v>
      </c>
      <c r="B47" s="52" t="s">
        <v>25</v>
      </c>
      <c r="C47" s="52" t="s">
        <v>50</v>
      </c>
      <c r="D47" s="53" t="s">
        <v>266</v>
      </c>
      <c r="E47" s="53" t="s">
        <v>68</v>
      </c>
      <c r="F47" s="54">
        <f t="shared" si="6"/>
        <v>7700</v>
      </c>
      <c r="G47" s="54">
        <f t="shared" si="6"/>
        <v>7700</v>
      </c>
      <c r="H47" s="54">
        <f t="shared" si="6"/>
        <v>7700</v>
      </c>
    </row>
    <row r="48" spans="1:8" x14ac:dyDescent="0.25">
      <c r="A48" s="56" t="s">
        <v>146</v>
      </c>
      <c r="B48" s="52" t="s">
        <v>25</v>
      </c>
      <c r="C48" s="52" t="s">
        <v>50</v>
      </c>
      <c r="D48" s="53" t="s">
        <v>266</v>
      </c>
      <c r="E48" s="53" t="s">
        <v>142</v>
      </c>
      <c r="F48" s="54">
        <v>7700</v>
      </c>
      <c r="G48" s="54">
        <v>7700</v>
      </c>
      <c r="H48" s="54">
        <v>7700</v>
      </c>
    </row>
    <row r="49" spans="1:8" ht="14.25" customHeight="1" x14ac:dyDescent="0.25">
      <c r="A49" s="85" t="s">
        <v>121</v>
      </c>
      <c r="B49" s="52" t="s">
        <v>25</v>
      </c>
      <c r="C49" s="52" t="s">
        <v>50</v>
      </c>
      <c r="D49" s="53" t="s">
        <v>266</v>
      </c>
      <c r="E49" s="53" t="s">
        <v>143</v>
      </c>
      <c r="F49" s="54">
        <f t="shared" si="6"/>
        <v>2300</v>
      </c>
      <c r="G49" s="54">
        <f t="shared" si="6"/>
        <v>2300</v>
      </c>
      <c r="H49" s="54">
        <f t="shared" si="6"/>
        <v>2300</v>
      </c>
    </row>
    <row r="50" spans="1:8" ht="25.5" x14ac:dyDescent="0.25">
      <c r="A50" s="56" t="s">
        <v>144</v>
      </c>
      <c r="B50" s="52" t="s">
        <v>25</v>
      </c>
      <c r="C50" s="52" t="s">
        <v>50</v>
      </c>
      <c r="D50" s="53" t="s">
        <v>266</v>
      </c>
      <c r="E50" s="53" t="s">
        <v>145</v>
      </c>
      <c r="F50" s="54">
        <f t="shared" si="6"/>
        <v>2300</v>
      </c>
      <c r="G50" s="54">
        <f t="shared" si="6"/>
        <v>2300</v>
      </c>
      <c r="H50" s="54">
        <f t="shared" si="6"/>
        <v>2300</v>
      </c>
    </row>
    <row r="51" spans="1:8" x14ac:dyDescent="0.25">
      <c r="A51" s="56" t="s">
        <v>146</v>
      </c>
      <c r="B51" s="52" t="s">
        <v>25</v>
      </c>
      <c r="C51" s="52" t="s">
        <v>50</v>
      </c>
      <c r="D51" s="53" t="s">
        <v>266</v>
      </c>
      <c r="E51" s="53" t="s">
        <v>147</v>
      </c>
      <c r="F51" s="54">
        <v>2300</v>
      </c>
      <c r="G51" s="54">
        <v>2300</v>
      </c>
      <c r="H51" s="54">
        <v>2300</v>
      </c>
    </row>
    <row r="52" spans="1:8" ht="91.5" customHeight="1" x14ac:dyDescent="0.25">
      <c r="A52" s="82" t="s">
        <v>264</v>
      </c>
      <c r="B52" s="52" t="s">
        <v>25</v>
      </c>
      <c r="C52" s="52" t="s">
        <v>50</v>
      </c>
      <c r="D52" s="53" t="s">
        <v>275</v>
      </c>
      <c r="E52" s="53" t="s">
        <v>65</v>
      </c>
      <c r="F52" s="54">
        <f t="shared" ref="F52:H53" si="7">F53</f>
        <v>500</v>
      </c>
      <c r="G52" s="54">
        <f t="shared" si="7"/>
        <v>0</v>
      </c>
      <c r="H52" s="54">
        <f t="shared" si="7"/>
        <v>0</v>
      </c>
    </row>
    <row r="53" spans="1:8" x14ac:dyDescent="0.25">
      <c r="A53" s="56" t="s">
        <v>122</v>
      </c>
      <c r="B53" s="52" t="s">
        <v>25</v>
      </c>
      <c r="C53" s="52" t="s">
        <v>50</v>
      </c>
      <c r="D53" s="53" t="s">
        <v>275</v>
      </c>
      <c r="E53" s="53" t="s">
        <v>148</v>
      </c>
      <c r="F53" s="54">
        <f t="shared" si="7"/>
        <v>500</v>
      </c>
      <c r="G53" s="54">
        <f t="shared" si="7"/>
        <v>0</v>
      </c>
      <c r="H53" s="54">
        <f t="shared" si="7"/>
        <v>0</v>
      </c>
    </row>
    <row r="54" spans="1:8" x14ac:dyDescent="0.25">
      <c r="A54" s="56" t="s">
        <v>123</v>
      </c>
      <c r="B54" s="52" t="s">
        <v>25</v>
      </c>
      <c r="C54" s="52" t="s">
        <v>50</v>
      </c>
      <c r="D54" s="53" t="s">
        <v>275</v>
      </c>
      <c r="E54" s="53" t="s">
        <v>149</v>
      </c>
      <c r="F54" s="54">
        <v>500</v>
      </c>
      <c r="G54" s="54">
        <v>0</v>
      </c>
      <c r="H54" s="54">
        <v>0</v>
      </c>
    </row>
    <row r="55" spans="1:8" x14ac:dyDescent="0.25">
      <c r="A55" s="59" t="s">
        <v>156</v>
      </c>
      <c r="B55" s="52" t="s">
        <v>26</v>
      </c>
      <c r="C55" s="52" t="s">
        <v>27</v>
      </c>
      <c r="D55" s="53" t="s">
        <v>138</v>
      </c>
      <c r="E55" s="53" t="s">
        <v>65</v>
      </c>
      <c r="F55" s="54">
        <f t="shared" ref="F55:H58" si="8">F56</f>
        <v>182841.19999999998</v>
      </c>
      <c r="G55" s="54">
        <f t="shared" si="8"/>
        <v>199990.26</v>
      </c>
      <c r="H55" s="54">
        <f t="shared" si="8"/>
        <v>207171.11</v>
      </c>
    </row>
    <row r="56" spans="1:8" ht="25.5" x14ac:dyDescent="0.25">
      <c r="A56" s="56" t="s">
        <v>35</v>
      </c>
      <c r="B56" s="52" t="s">
        <v>26</v>
      </c>
      <c r="C56" s="52" t="s">
        <v>51</v>
      </c>
      <c r="D56" s="53" t="s">
        <v>138</v>
      </c>
      <c r="E56" s="53" t="s">
        <v>65</v>
      </c>
      <c r="F56" s="54">
        <f t="shared" si="8"/>
        <v>182841.19999999998</v>
      </c>
      <c r="G56" s="54">
        <f t="shared" si="8"/>
        <v>199990.26</v>
      </c>
      <c r="H56" s="54">
        <f t="shared" si="8"/>
        <v>207171.11</v>
      </c>
    </row>
    <row r="57" spans="1:8" ht="14.25" customHeight="1" x14ac:dyDescent="0.25">
      <c r="A57" s="56" t="s">
        <v>234</v>
      </c>
      <c r="B57" s="52" t="s">
        <v>26</v>
      </c>
      <c r="C57" s="52" t="s">
        <v>51</v>
      </c>
      <c r="D57" s="53" t="s">
        <v>230</v>
      </c>
      <c r="E57" s="53" t="s">
        <v>65</v>
      </c>
      <c r="F57" s="54">
        <f t="shared" si="8"/>
        <v>182841.19999999998</v>
      </c>
      <c r="G57" s="54">
        <f t="shared" si="8"/>
        <v>199990.26</v>
      </c>
      <c r="H57" s="54">
        <f t="shared" si="8"/>
        <v>207171.11</v>
      </c>
    </row>
    <row r="58" spans="1:8" ht="38.25" x14ac:dyDescent="0.25">
      <c r="A58" s="56" t="s">
        <v>238</v>
      </c>
      <c r="B58" s="52" t="s">
        <v>26</v>
      </c>
      <c r="C58" s="52" t="s">
        <v>51</v>
      </c>
      <c r="D58" s="53" t="s">
        <v>236</v>
      </c>
      <c r="E58" s="53" t="s">
        <v>65</v>
      </c>
      <c r="F58" s="54">
        <f t="shared" si="8"/>
        <v>182841.19999999998</v>
      </c>
      <c r="G58" s="54">
        <f t="shared" si="8"/>
        <v>199990.26</v>
      </c>
      <c r="H58" s="54">
        <f t="shared" si="8"/>
        <v>207171.11</v>
      </c>
    </row>
    <row r="59" spans="1:8" ht="51.75" customHeight="1" x14ac:dyDescent="0.25">
      <c r="A59" s="56" t="s">
        <v>239</v>
      </c>
      <c r="B59" s="52" t="s">
        <v>26</v>
      </c>
      <c r="C59" s="52" t="s">
        <v>51</v>
      </c>
      <c r="D59" s="53" t="s">
        <v>237</v>
      </c>
      <c r="E59" s="53" t="s">
        <v>65</v>
      </c>
      <c r="F59" s="54">
        <f>SUM(F60,F64)</f>
        <v>182841.19999999998</v>
      </c>
      <c r="G59" s="54">
        <f>SUM(G60,G64)</f>
        <v>199990.26</v>
      </c>
      <c r="H59" s="54">
        <f>SUM(H60,H64)</f>
        <v>207171.11</v>
      </c>
    </row>
    <row r="60" spans="1:8" ht="90" customHeight="1" x14ac:dyDescent="0.25">
      <c r="A60" s="56" t="s">
        <v>131</v>
      </c>
      <c r="B60" s="52" t="s">
        <v>26</v>
      </c>
      <c r="C60" s="52" t="s">
        <v>51</v>
      </c>
      <c r="D60" s="53" t="s">
        <v>237</v>
      </c>
      <c r="E60" s="53" t="s">
        <v>132</v>
      </c>
      <c r="F60" s="54">
        <f>F61</f>
        <v>161277.18</v>
      </c>
      <c r="G60" s="54">
        <f>G61</f>
        <v>164052</v>
      </c>
      <c r="H60" s="54">
        <f>H61</f>
        <v>164052</v>
      </c>
    </row>
    <row r="61" spans="1:8" ht="39" customHeight="1" x14ac:dyDescent="0.25">
      <c r="A61" s="56" t="s">
        <v>133</v>
      </c>
      <c r="B61" s="52" t="s">
        <v>26</v>
      </c>
      <c r="C61" s="52" t="s">
        <v>51</v>
      </c>
      <c r="D61" s="53" t="s">
        <v>237</v>
      </c>
      <c r="E61" s="53" t="s">
        <v>130</v>
      </c>
      <c r="F61" s="54">
        <f>SUM(F62:F63)</f>
        <v>161277.18</v>
      </c>
      <c r="G61" s="54">
        <f>SUM(G62:G63)</f>
        <v>164052</v>
      </c>
      <c r="H61" s="54">
        <f>SUM(H62:H63)</f>
        <v>164052</v>
      </c>
    </row>
    <row r="62" spans="1:8" ht="39" customHeight="1" x14ac:dyDescent="0.25">
      <c r="A62" s="56" t="s">
        <v>134</v>
      </c>
      <c r="B62" s="52" t="s">
        <v>26</v>
      </c>
      <c r="C62" s="52" t="s">
        <v>51</v>
      </c>
      <c r="D62" s="53" t="s">
        <v>237</v>
      </c>
      <c r="E62" s="53" t="s">
        <v>135</v>
      </c>
      <c r="F62" s="32">
        <v>123868.8</v>
      </c>
      <c r="G62" s="32">
        <v>126000</v>
      </c>
      <c r="H62" s="32">
        <v>126000</v>
      </c>
    </row>
    <row r="63" spans="1:8" ht="76.5" x14ac:dyDescent="0.25">
      <c r="A63" s="56" t="s">
        <v>136</v>
      </c>
      <c r="B63" s="52" t="s">
        <v>26</v>
      </c>
      <c r="C63" s="52" t="s">
        <v>51</v>
      </c>
      <c r="D63" s="53" t="s">
        <v>237</v>
      </c>
      <c r="E63" s="53" t="s">
        <v>137</v>
      </c>
      <c r="F63" s="32">
        <v>37408.379999999997</v>
      </c>
      <c r="G63" s="32">
        <v>38052</v>
      </c>
      <c r="H63" s="32">
        <v>38052</v>
      </c>
    </row>
    <row r="64" spans="1:8" ht="38.25" x14ac:dyDescent="0.25">
      <c r="A64" s="56" t="s">
        <v>139</v>
      </c>
      <c r="B64" s="52" t="s">
        <v>26</v>
      </c>
      <c r="C64" s="52" t="s">
        <v>51</v>
      </c>
      <c r="D64" s="53" t="s">
        <v>237</v>
      </c>
      <c r="E64" s="53" t="s">
        <v>66</v>
      </c>
      <c r="F64" s="54">
        <f t="shared" ref="F64:H65" si="9">F65</f>
        <v>21564.02</v>
      </c>
      <c r="G64" s="54">
        <f t="shared" si="9"/>
        <v>35938.26</v>
      </c>
      <c r="H64" s="54">
        <f t="shared" si="9"/>
        <v>43119.11</v>
      </c>
    </row>
    <row r="65" spans="1:8" ht="38.25" customHeight="1" x14ac:dyDescent="0.25">
      <c r="A65" s="56" t="s">
        <v>140</v>
      </c>
      <c r="B65" s="52" t="s">
        <v>26</v>
      </c>
      <c r="C65" s="52" t="s">
        <v>51</v>
      </c>
      <c r="D65" s="53" t="s">
        <v>237</v>
      </c>
      <c r="E65" s="53" t="s">
        <v>68</v>
      </c>
      <c r="F65" s="54">
        <f t="shared" si="9"/>
        <v>21564.02</v>
      </c>
      <c r="G65" s="54">
        <f t="shared" si="9"/>
        <v>35938.26</v>
      </c>
      <c r="H65" s="54">
        <f t="shared" si="9"/>
        <v>43119.11</v>
      </c>
    </row>
    <row r="66" spans="1:8" ht="53.25" customHeight="1" x14ac:dyDescent="0.25">
      <c r="A66" s="56" t="s">
        <v>141</v>
      </c>
      <c r="B66" s="52" t="s">
        <v>26</v>
      </c>
      <c r="C66" s="52" t="s">
        <v>51</v>
      </c>
      <c r="D66" s="53" t="s">
        <v>237</v>
      </c>
      <c r="E66" s="53" t="s">
        <v>142</v>
      </c>
      <c r="F66" s="54">
        <v>21564.02</v>
      </c>
      <c r="G66" s="54">
        <v>35938.26</v>
      </c>
      <c r="H66" s="54">
        <v>43119.11</v>
      </c>
    </row>
    <row r="67" spans="1:8" ht="25.5" customHeight="1" x14ac:dyDescent="0.25">
      <c r="A67" s="59" t="s">
        <v>206</v>
      </c>
      <c r="B67" s="52" t="s">
        <v>51</v>
      </c>
      <c r="C67" s="52" t="s">
        <v>27</v>
      </c>
      <c r="D67" s="53" t="s">
        <v>138</v>
      </c>
      <c r="E67" s="53" t="s">
        <v>65</v>
      </c>
      <c r="F67" s="54">
        <f t="shared" ref="F67:H73" si="10">F68</f>
        <v>100000</v>
      </c>
      <c r="G67" s="54">
        <f t="shared" si="10"/>
        <v>80000</v>
      </c>
      <c r="H67" s="54">
        <f t="shared" si="10"/>
        <v>50000</v>
      </c>
    </row>
    <row r="68" spans="1:8" ht="14.25" customHeight="1" x14ac:dyDescent="0.25">
      <c r="A68" s="56" t="s">
        <v>37</v>
      </c>
      <c r="B68" s="52" t="s">
        <v>51</v>
      </c>
      <c r="C68" s="52" t="s">
        <v>52</v>
      </c>
      <c r="D68" s="53" t="s">
        <v>138</v>
      </c>
      <c r="E68" s="53" t="s">
        <v>65</v>
      </c>
      <c r="F68" s="54">
        <f t="shared" si="10"/>
        <v>100000</v>
      </c>
      <c r="G68" s="54">
        <f t="shared" si="10"/>
        <v>80000</v>
      </c>
      <c r="H68" s="54">
        <f t="shared" si="10"/>
        <v>50000</v>
      </c>
    </row>
    <row r="69" spans="1:8" ht="17.25" customHeight="1" x14ac:dyDescent="0.25">
      <c r="A69" s="56" t="s">
        <v>234</v>
      </c>
      <c r="B69" s="52" t="s">
        <v>51</v>
      </c>
      <c r="C69" s="52" t="s">
        <v>52</v>
      </c>
      <c r="D69" s="53" t="s">
        <v>230</v>
      </c>
      <c r="E69" s="53" t="s">
        <v>65</v>
      </c>
      <c r="F69" s="54">
        <f t="shared" si="10"/>
        <v>100000</v>
      </c>
      <c r="G69" s="54">
        <f t="shared" si="10"/>
        <v>80000</v>
      </c>
      <c r="H69" s="54">
        <f t="shared" si="10"/>
        <v>50000</v>
      </c>
    </row>
    <row r="70" spans="1:8" ht="51" customHeight="1" x14ac:dyDescent="0.25">
      <c r="A70" s="56" t="s">
        <v>241</v>
      </c>
      <c r="B70" s="52" t="s">
        <v>51</v>
      </c>
      <c r="C70" s="52" t="s">
        <v>52</v>
      </c>
      <c r="D70" s="53" t="s">
        <v>240</v>
      </c>
      <c r="E70" s="53" t="s">
        <v>65</v>
      </c>
      <c r="F70" s="54">
        <f t="shared" si="10"/>
        <v>100000</v>
      </c>
      <c r="G70" s="54">
        <f t="shared" si="10"/>
        <v>80000</v>
      </c>
      <c r="H70" s="54">
        <f t="shared" si="10"/>
        <v>50000</v>
      </c>
    </row>
    <row r="71" spans="1:8" ht="39" customHeight="1" x14ac:dyDescent="0.25">
      <c r="A71" s="81" t="s">
        <v>181</v>
      </c>
      <c r="B71" s="52" t="s">
        <v>51</v>
      </c>
      <c r="C71" s="52" t="s">
        <v>52</v>
      </c>
      <c r="D71" s="53" t="s">
        <v>242</v>
      </c>
      <c r="E71" s="53" t="s">
        <v>65</v>
      </c>
      <c r="F71" s="54">
        <f t="shared" si="10"/>
        <v>100000</v>
      </c>
      <c r="G71" s="54">
        <f t="shared" si="10"/>
        <v>80000</v>
      </c>
      <c r="H71" s="54">
        <f t="shared" si="10"/>
        <v>50000</v>
      </c>
    </row>
    <row r="72" spans="1:8" ht="38.25" x14ac:dyDescent="0.25">
      <c r="A72" s="56" t="s">
        <v>139</v>
      </c>
      <c r="B72" s="52" t="s">
        <v>51</v>
      </c>
      <c r="C72" s="52" t="s">
        <v>52</v>
      </c>
      <c r="D72" s="53" t="s">
        <v>242</v>
      </c>
      <c r="E72" s="53" t="s">
        <v>66</v>
      </c>
      <c r="F72" s="54">
        <f t="shared" si="10"/>
        <v>100000</v>
      </c>
      <c r="G72" s="54">
        <f t="shared" si="10"/>
        <v>80000</v>
      </c>
      <c r="H72" s="54">
        <f t="shared" si="10"/>
        <v>50000</v>
      </c>
    </row>
    <row r="73" spans="1:8" ht="39" customHeight="1" x14ac:dyDescent="0.25">
      <c r="A73" s="56" t="s">
        <v>140</v>
      </c>
      <c r="B73" s="52" t="s">
        <v>51</v>
      </c>
      <c r="C73" s="52" t="s">
        <v>52</v>
      </c>
      <c r="D73" s="53" t="s">
        <v>242</v>
      </c>
      <c r="E73" s="53" t="s">
        <v>68</v>
      </c>
      <c r="F73" s="54">
        <f t="shared" si="10"/>
        <v>100000</v>
      </c>
      <c r="G73" s="54">
        <f t="shared" si="10"/>
        <v>80000</v>
      </c>
      <c r="H73" s="54">
        <f t="shared" si="10"/>
        <v>50000</v>
      </c>
    </row>
    <row r="74" spans="1:8" ht="39" customHeight="1" x14ac:dyDescent="0.25">
      <c r="A74" s="56" t="s">
        <v>141</v>
      </c>
      <c r="B74" s="52" t="s">
        <v>51</v>
      </c>
      <c r="C74" s="52" t="s">
        <v>52</v>
      </c>
      <c r="D74" s="53" t="s">
        <v>242</v>
      </c>
      <c r="E74" s="53" t="s">
        <v>142</v>
      </c>
      <c r="F74" s="54">
        <v>100000</v>
      </c>
      <c r="G74" s="54">
        <v>80000</v>
      </c>
      <c r="H74" s="54">
        <v>50000</v>
      </c>
    </row>
    <row r="75" spans="1:8" x14ac:dyDescent="0.25">
      <c r="A75" s="59" t="s">
        <v>38</v>
      </c>
      <c r="B75" s="52" t="s">
        <v>28</v>
      </c>
      <c r="C75" s="52" t="s">
        <v>27</v>
      </c>
      <c r="D75" s="53" t="s">
        <v>138</v>
      </c>
      <c r="E75" s="53" t="s">
        <v>65</v>
      </c>
      <c r="F75" s="54">
        <f>SUM(F76,F84)</f>
        <v>1222970</v>
      </c>
      <c r="G75" s="54">
        <f>SUM(G76,G84)</f>
        <v>1259870</v>
      </c>
      <c r="H75" s="54">
        <f>SUM(H76)</f>
        <v>1670450</v>
      </c>
    </row>
    <row r="76" spans="1:8" ht="25.5" x14ac:dyDescent="0.25">
      <c r="A76" s="56" t="s">
        <v>124</v>
      </c>
      <c r="B76" s="52" t="s">
        <v>28</v>
      </c>
      <c r="C76" s="52" t="s">
        <v>53</v>
      </c>
      <c r="D76" s="53" t="s">
        <v>138</v>
      </c>
      <c r="E76" s="53" t="s">
        <v>65</v>
      </c>
      <c r="F76" s="54">
        <f t="shared" ref="F76:H87" si="11">F77</f>
        <v>1206970</v>
      </c>
      <c r="G76" s="54">
        <f t="shared" si="11"/>
        <v>1259870</v>
      </c>
      <c r="H76" s="54">
        <f t="shared" si="11"/>
        <v>1670450</v>
      </c>
    </row>
    <row r="77" spans="1:8" ht="15" customHeight="1" x14ac:dyDescent="0.25">
      <c r="A77" s="56" t="s">
        <v>234</v>
      </c>
      <c r="B77" s="52" t="s">
        <v>28</v>
      </c>
      <c r="C77" s="52" t="s">
        <v>53</v>
      </c>
      <c r="D77" s="53" t="s">
        <v>182</v>
      </c>
      <c r="E77" s="53" t="s">
        <v>65</v>
      </c>
      <c r="F77" s="54">
        <f t="shared" si="11"/>
        <v>1206970</v>
      </c>
      <c r="G77" s="54">
        <f t="shared" si="11"/>
        <v>1259870</v>
      </c>
      <c r="H77" s="54">
        <f t="shared" si="11"/>
        <v>1670450</v>
      </c>
    </row>
    <row r="78" spans="1:8" ht="27" customHeight="1" x14ac:dyDescent="0.25">
      <c r="A78" s="81" t="s">
        <v>243</v>
      </c>
      <c r="B78" s="52" t="s">
        <v>28</v>
      </c>
      <c r="C78" s="52" t="s">
        <v>53</v>
      </c>
      <c r="D78" s="53" t="s">
        <v>259</v>
      </c>
      <c r="E78" s="53" t="s">
        <v>65</v>
      </c>
      <c r="F78" s="54">
        <f t="shared" si="11"/>
        <v>1206970</v>
      </c>
      <c r="G78" s="54">
        <f t="shared" si="11"/>
        <v>1259870</v>
      </c>
      <c r="H78" s="54">
        <f t="shared" si="11"/>
        <v>1670450</v>
      </c>
    </row>
    <row r="79" spans="1:8" ht="15.75" customHeight="1" x14ac:dyDescent="0.25">
      <c r="A79" s="81" t="s">
        <v>183</v>
      </c>
      <c r="B79" s="52" t="s">
        <v>28</v>
      </c>
      <c r="C79" s="52" t="s">
        <v>53</v>
      </c>
      <c r="D79" s="53" t="s">
        <v>328</v>
      </c>
      <c r="E79" s="53" t="s">
        <v>65</v>
      </c>
      <c r="F79" s="54">
        <f t="shared" si="11"/>
        <v>1206970</v>
      </c>
      <c r="G79" s="54">
        <f t="shared" si="11"/>
        <v>1259870</v>
      </c>
      <c r="H79" s="54">
        <f t="shared" si="11"/>
        <v>1670450</v>
      </c>
    </row>
    <row r="80" spans="1:8" ht="38.25" x14ac:dyDescent="0.25">
      <c r="A80" s="56" t="s">
        <v>139</v>
      </c>
      <c r="B80" s="52" t="s">
        <v>28</v>
      </c>
      <c r="C80" s="52" t="s">
        <v>53</v>
      </c>
      <c r="D80" s="53" t="s">
        <v>328</v>
      </c>
      <c r="E80" s="53" t="s">
        <v>66</v>
      </c>
      <c r="F80" s="54">
        <f t="shared" si="11"/>
        <v>1206970</v>
      </c>
      <c r="G80" s="54">
        <f t="shared" si="11"/>
        <v>1259870</v>
      </c>
      <c r="H80" s="54">
        <f t="shared" si="11"/>
        <v>1670450</v>
      </c>
    </row>
    <row r="81" spans="1:8" ht="41.25" customHeight="1" x14ac:dyDescent="0.25">
      <c r="A81" s="56" t="s">
        <v>140</v>
      </c>
      <c r="B81" s="52" t="s">
        <v>28</v>
      </c>
      <c r="C81" s="52" t="s">
        <v>53</v>
      </c>
      <c r="D81" s="53" t="s">
        <v>329</v>
      </c>
      <c r="E81" s="53" t="s">
        <v>68</v>
      </c>
      <c r="F81" s="54">
        <f>SUM(F82:F83)</f>
        <v>1206970</v>
      </c>
      <c r="G81" s="54">
        <f>SUM(G82:G83)</f>
        <v>1259870</v>
      </c>
      <c r="H81" s="54">
        <f>SUM(H82:H83)</f>
        <v>1670450</v>
      </c>
    </row>
    <row r="82" spans="1:8" ht="39" customHeight="1" x14ac:dyDescent="0.25">
      <c r="A82" s="56" t="s">
        <v>141</v>
      </c>
      <c r="B82" s="52" t="s">
        <v>28</v>
      </c>
      <c r="C82" s="52" t="s">
        <v>53</v>
      </c>
      <c r="D82" s="53" t="s">
        <v>328</v>
      </c>
      <c r="E82" s="53" t="s">
        <v>142</v>
      </c>
      <c r="F82" s="54">
        <v>1006970</v>
      </c>
      <c r="G82" s="54">
        <v>1059870</v>
      </c>
      <c r="H82" s="54">
        <v>1470450</v>
      </c>
    </row>
    <row r="83" spans="1:8" ht="16.5" customHeight="1" x14ac:dyDescent="0.25">
      <c r="A83" s="85" t="s">
        <v>273</v>
      </c>
      <c r="B83" s="52" t="s">
        <v>28</v>
      </c>
      <c r="C83" s="52" t="s">
        <v>53</v>
      </c>
      <c r="D83" s="53" t="s">
        <v>329</v>
      </c>
      <c r="E83" s="53" t="s">
        <v>274</v>
      </c>
      <c r="F83" s="86">
        <v>200000</v>
      </c>
      <c r="G83" s="86">
        <v>200000</v>
      </c>
      <c r="H83" s="86">
        <v>200000</v>
      </c>
    </row>
    <row r="84" spans="1:8" ht="14.25" customHeight="1" x14ac:dyDescent="0.25">
      <c r="A84" s="56" t="s">
        <v>234</v>
      </c>
      <c r="B84" s="52" t="s">
        <v>28</v>
      </c>
      <c r="C84" s="52" t="s">
        <v>216</v>
      </c>
      <c r="D84" s="53" t="s">
        <v>182</v>
      </c>
      <c r="E84" s="53" t="s">
        <v>65</v>
      </c>
      <c r="F84" s="54">
        <f t="shared" si="11"/>
        <v>16000</v>
      </c>
      <c r="G84" s="54">
        <f t="shared" si="11"/>
        <v>0</v>
      </c>
      <c r="H84" s="54">
        <f t="shared" si="11"/>
        <v>0</v>
      </c>
    </row>
    <row r="85" spans="1:8" ht="38.25" x14ac:dyDescent="0.25">
      <c r="A85" s="81" t="s">
        <v>252</v>
      </c>
      <c r="B85" s="52" t="s">
        <v>28</v>
      </c>
      <c r="C85" s="52" t="s">
        <v>216</v>
      </c>
      <c r="D85" s="53" t="s">
        <v>286</v>
      </c>
      <c r="E85" s="53" t="s">
        <v>65</v>
      </c>
      <c r="F85" s="54">
        <f t="shared" si="11"/>
        <v>16000</v>
      </c>
      <c r="G85" s="54">
        <f t="shared" si="11"/>
        <v>0</v>
      </c>
      <c r="H85" s="54">
        <f t="shared" si="11"/>
        <v>0</v>
      </c>
    </row>
    <row r="86" spans="1:8" ht="15.75" customHeight="1" x14ac:dyDescent="0.25">
      <c r="A86" s="82" t="s">
        <v>261</v>
      </c>
      <c r="B86" s="52" t="s">
        <v>28</v>
      </c>
      <c r="C86" s="52" t="s">
        <v>216</v>
      </c>
      <c r="D86" s="53" t="s">
        <v>262</v>
      </c>
      <c r="E86" s="53" t="s">
        <v>65</v>
      </c>
      <c r="F86" s="54">
        <f t="shared" si="11"/>
        <v>16000</v>
      </c>
      <c r="G86" s="54">
        <f t="shared" si="11"/>
        <v>0</v>
      </c>
      <c r="H86" s="54">
        <f t="shared" si="11"/>
        <v>0</v>
      </c>
    </row>
    <row r="87" spans="1:8" x14ac:dyDescent="0.25">
      <c r="A87" s="56" t="s">
        <v>122</v>
      </c>
      <c r="B87" s="52" t="s">
        <v>28</v>
      </c>
      <c r="C87" s="52" t="s">
        <v>216</v>
      </c>
      <c r="D87" s="53" t="s">
        <v>262</v>
      </c>
      <c r="E87" s="53" t="s">
        <v>148</v>
      </c>
      <c r="F87" s="54">
        <f t="shared" si="11"/>
        <v>16000</v>
      </c>
      <c r="G87" s="54">
        <f t="shared" si="11"/>
        <v>0</v>
      </c>
      <c r="H87" s="54">
        <f t="shared" si="11"/>
        <v>0</v>
      </c>
    </row>
    <row r="88" spans="1:8" x14ac:dyDescent="0.25">
      <c r="A88" s="56" t="s">
        <v>123</v>
      </c>
      <c r="B88" s="52" t="s">
        <v>28</v>
      </c>
      <c r="C88" s="52" t="s">
        <v>216</v>
      </c>
      <c r="D88" s="53" t="s">
        <v>262</v>
      </c>
      <c r="E88" s="53" t="s">
        <v>149</v>
      </c>
      <c r="F88" s="54">
        <v>16000</v>
      </c>
      <c r="G88" s="54">
        <v>0</v>
      </c>
      <c r="H88" s="54">
        <v>0</v>
      </c>
    </row>
    <row r="89" spans="1:8" ht="15" customHeight="1" x14ac:dyDescent="0.25">
      <c r="A89" s="59" t="s">
        <v>40</v>
      </c>
      <c r="B89" s="52" t="s">
        <v>29</v>
      </c>
      <c r="C89" s="52" t="s">
        <v>27</v>
      </c>
      <c r="D89" s="53" t="s">
        <v>138</v>
      </c>
      <c r="E89" s="53" t="s">
        <v>65</v>
      </c>
      <c r="F89" s="54">
        <f t="shared" ref="F89:H90" si="12">F90</f>
        <v>340000</v>
      </c>
      <c r="G89" s="54">
        <f t="shared" si="12"/>
        <v>200000</v>
      </c>
      <c r="H89" s="54">
        <f t="shared" si="12"/>
        <v>180000</v>
      </c>
    </row>
    <row r="90" spans="1:8" ht="13.5" customHeight="1" x14ac:dyDescent="0.25">
      <c r="A90" s="56" t="s">
        <v>41</v>
      </c>
      <c r="B90" s="52" t="s">
        <v>29</v>
      </c>
      <c r="C90" s="52" t="s">
        <v>25</v>
      </c>
      <c r="D90" s="53" t="s">
        <v>138</v>
      </c>
      <c r="E90" s="53" t="s">
        <v>65</v>
      </c>
      <c r="F90" s="54">
        <f t="shared" si="12"/>
        <v>340000</v>
      </c>
      <c r="G90" s="54">
        <f t="shared" si="12"/>
        <v>200000</v>
      </c>
      <c r="H90" s="54">
        <f t="shared" si="12"/>
        <v>180000</v>
      </c>
    </row>
    <row r="91" spans="1:8" ht="14.25" customHeight="1" x14ac:dyDescent="0.25">
      <c r="A91" s="56" t="s">
        <v>234</v>
      </c>
      <c r="B91" s="52" t="s">
        <v>29</v>
      </c>
      <c r="C91" s="52" t="s">
        <v>25</v>
      </c>
      <c r="D91" s="53" t="s">
        <v>230</v>
      </c>
      <c r="E91" s="53" t="s">
        <v>65</v>
      </c>
      <c r="F91" s="54">
        <f>SUM(F92,F97,F100)</f>
        <v>340000</v>
      </c>
      <c r="G91" s="54">
        <f>SUM(G92,G97,G100)</f>
        <v>200000</v>
      </c>
      <c r="H91" s="54">
        <f>SUM(H92,H97,H100)</f>
        <v>180000</v>
      </c>
    </row>
    <row r="92" spans="1:8" ht="38.25" x14ac:dyDescent="0.25">
      <c r="A92" s="81" t="s">
        <v>245</v>
      </c>
      <c r="B92" s="52" t="s">
        <v>29</v>
      </c>
      <c r="C92" s="52" t="s">
        <v>25</v>
      </c>
      <c r="D92" s="53" t="s">
        <v>244</v>
      </c>
      <c r="E92" s="53" t="s">
        <v>65</v>
      </c>
      <c r="F92" s="54">
        <f t="shared" ref="F92:H95" si="13">F93</f>
        <v>90000</v>
      </c>
      <c r="G92" s="54">
        <f t="shared" si="13"/>
        <v>70000</v>
      </c>
      <c r="H92" s="54">
        <f t="shared" si="13"/>
        <v>50000</v>
      </c>
    </row>
    <row r="93" spans="1:8" ht="63.75" x14ac:dyDescent="0.25">
      <c r="A93" s="81" t="s">
        <v>189</v>
      </c>
      <c r="B93" s="52" t="s">
        <v>29</v>
      </c>
      <c r="C93" s="52" t="s">
        <v>25</v>
      </c>
      <c r="D93" s="53" t="s">
        <v>246</v>
      </c>
      <c r="E93" s="53" t="s">
        <v>65</v>
      </c>
      <c r="F93" s="54">
        <f t="shared" si="13"/>
        <v>90000</v>
      </c>
      <c r="G93" s="54">
        <f t="shared" si="13"/>
        <v>70000</v>
      </c>
      <c r="H93" s="54">
        <f t="shared" si="13"/>
        <v>50000</v>
      </c>
    </row>
    <row r="94" spans="1:8" ht="14.25" customHeight="1" x14ac:dyDescent="0.25">
      <c r="A94" s="56" t="s">
        <v>139</v>
      </c>
      <c r="B94" s="52" t="s">
        <v>29</v>
      </c>
      <c r="C94" s="52" t="s">
        <v>25</v>
      </c>
      <c r="D94" s="53" t="s">
        <v>246</v>
      </c>
      <c r="E94" s="53" t="s">
        <v>66</v>
      </c>
      <c r="F94" s="54">
        <f t="shared" si="13"/>
        <v>90000</v>
      </c>
      <c r="G94" s="54">
        <f t="shared" si="13"/>
        <v>70000</v>
      </c>
      <c r="H94" s="54">
        <f t="shared" si="13"/>
        <v>50000</v>
      </c>
    </row>
    <row r="95" spans="1:8" ht="39.75" customHeight="1" x14ac:dyDescent="0.25">
      <c r="A95" s="56" t="s">
        <v>140</v>
      </c>
      <c r="B95" s="52" t="s">
        <v>29</v>
      </c>
      <c r="C95" s="52" t="s">
        <v>25</v>
      </c>
      <c r="D95" s="53" t="s">
        <v>246</v>
      </c>
      <c r="E95" s="53" t="s">
        <v>68</v>
      </c>
      <c r="F95" s="54">
        <f t="shared" si="13"/>
        <v>90000</v>
      </c>
      <c r="G95" s="54">
        <f t="shared" si="13"/>
        <v>70000</v>
      </c>
      <c r="H95" s="54">
        <f t="shared" si="13"/>
        <v>50000</v>
      </c>
    </row>
    <row r="96" spans="1:8" ht="39" customHeight="1" x14ac:dyDescent="0.25">
      <c r="A96" s="56" t="s">
        <v>141</v>
      </c>
      <c r="B96" s="52" t="s">
        <v>29</v>
      </c>
      <c r="C96" s="52" t="s">
        <v>25</v>
      </c>
      <c r="D96" s="53" t="s">
        <v>246</v>
      </c>
      <c r="E96" s="53" t="s">
        <v>142</v>
      </c>
      <c r="F96" s="54">
        <v>90000</v>
      </c>
      <c r="G96" s="54">
        <v>70000</v>
      </c>
      <c r="H96" s="54">
        <v>50000</v>
      </c>
    </row>
    <row r="97" spans="1:8" ht="38.25" x14ac:dyDescent="0.25">
      <c r="A97" s="56" t="s">
        <v>139</v>
      </c>
      <c r="B97" s="52" t="s">
        <v>29</v>
      </c>
      <c r="C97" s="52" t="s">
        <v>26</v>
      </c>
      <c r="D97" s="53" t="s">
        <v>247</v>
      </c>
      <c r="E97" s="53" t="s">
        <v>66</v>
      </c>
      <c r="F97" s="54">
        <f t="shared" ref="F97:H98" si="14">F98</f>
        <v>200000</v>
      </c>
      <c r="G97" s="54">
        <f t="shared" si="14"/>
        <v>80000</v>
      </c>
      <c r="H97" s="54">
        <f t="shared" si="14"/>
        <v>80000</v>
      </c>
    </row>
    <row r="98" spans="1:8" ht="39" customHeight="1" x14ac:dyDescent="0.25">
      <c r="A98" s="56" t="s">
        <v>140</v>
      </c>
      <c r="B98" s="52" t="s">
        <v>29</v>
      </c>
      <c r="C98" s="52" t="s">
        <v>26</v>
      </c>
      <c r="D98" s="53" t="s">
        <v>247</v>
      </c>
      <c r="E98" s="53" t="s">
        <v>68</v>
      </c>
      <c r="F98" s="54">
        <f t="shared" si="14"/>
        <v>200000</v>
      </c>
      <c r="G98" s="54">
        <f t="shared" si="14"/>
        <v>80000</v>
      </c>
      <c r="H98" s="54">
        <f t="shared" si="14"/>
        <v>80000</v>
      </c>
    </row>
    <row r="99" spans="1:8" ht="38.25" customHeight="1" x14ac:dyDescent="0.25">
      <c r="A99" s="56" t="s">
        <v>141</v>
      </c>
      <c r="B99" s="52" t="s">
        <v>29</v>
      </c>
      <c r="C99" s="52" t="s">
        <v>26</v>
      </c>
      <c r="D99" s="53" t="s">
        <v>247</v>
      </c>
      <c r="E99" s="53" t="s">
        <v>142</v>
      </c>
      <c r="F99" s="54">
        <v>200000</v>
      </c>
      <c r="G99" s="54">
        <v>80000</v>
      </c>
      <c r="H99" s="54">
        <v>80000</v>
      </c>
    </row>
    <row r="100" spans="1:8" x14ac:dyDescent="0.25">
      <c r="A100" s="56" t="s">
        <v>42</v>
      </c>
      <c r="B100" s="52" t="s">
        <v>29</v>
      </c>
      <c r="C100" s="52" t="s">
        <v>51</v>
      </c>
      <c r="D100" s="53" t="s">
        <v>138</v>
      </c>
      <c r="E100" s="53" t="s">
        <v>65</v>
      </c>
      <c r="F100" s="54">
        <f>F101</f>
        <v>50000</v>
      </c>
      <c r="G100" s="54">
        <f>G101</f>
        <v>50000</v>
      </c>
      <c r="H100" s="54">
        <f>H101</f>
        <v>50000</v>
      </c>
    </row>
    <row r="101" spans="1:8" ht="51.75" x14ac:dyDescent="0.25">
      <c r="A101" s="91" t="s">
        <v>249</v>
      </c>
      <c r="B101" s="52" t="s">
        <v>29</v>
      </c>
      <c r="C101" s="52" t="s">
        <v>51</v>
      </c>
      <c r="D101" s="53" t="s">
        <v>248</v>
      </c>
      <c r="E101" s="53" t="s">
        <v>65</v>
      </c>
      <c r="F101" s="54">
        <f>SUM(F102,F106)</f>
        <v>50000</v>
      </c>
      <c r="G101" s="54">
        <f>SUM(G102,G106)</f>
        <v>50000</v>
      </c>
      <c r="H101" s="54">
        <f>SUM(H102,H106)</f>
        <v>50000</v>
      </c>
    </row>
    <row r="102" spans="1:8" ht="25.5" x14ac:dyDescent="0.25">
      <c r="A102" s="81" t="s">
        <v>307</v>
      </c>
      <c r="B102" s="52" t="s">
        <v>29</v>
      </c>
      <c r="C102" s="52" t="s">
        <v>51</v>
      </c>
      <c r="D102" s="53" t="s">
        <v>250</v>
      </c>
      <c r="E102" s="53" t="s">
        <v>65</v>
      </c>
      <c r="F102" s="54">
        <f t="shared" ref="F102:H104" si="15">F103</f>
        <v>29000</v>
      </c>
      <c r="G102" s="54">
        <f t="shared" si="15"/>
        <v>29000</v>
      </c>
      <c r="H102" s="54">
        <f t="shared" si="15"/>
        <v>29000</v>
      </c>
    </row>
    <row r="103" spans="1:8" ht="38.25" customHeight="1" x14ac:dyDescent="0.25">
      <c r="A103" s="56" t="s">
        <v>139</v>
      </c>
      <c r="B103" s="52" t="s">
        <v>29</v>
      </c>
      <c r="C103" s="52" t="s">
        <v>51</v>
      </c>
      <c r="D103" s="53" t="s">
        <v>250</v>
      </c>
      <c r="E103" s="53" t="s">
        <v>66</v>
      </c>
      <c r="F103" s="54">
        <f t="shared" si="15"/>
        <v>29000</v>
      </c>
      <c r="G103" s="54">
        <f t="shared" si="15"/>
        <v>29000</v>
      </c>
      <c r="H103" s="54">
        <f t="shared" si="15"/>
        <v>29000</v>
      </c>
    </row>
    <row r="104" spans="1:8" ht="39.75" customHeight="1" x14ac:dyDescent="0.25">
      <c r="A104" s="56" t="s">
        <v>140</v>
      </c>
      <c r="B104" s="52" t="s">
        <v>29</v>
      </c>
      <c r="C104" s="52" t="s">
        <v>51</v>
      </c>
      <c r="D104" s="53" t="s">
        <v>250</v>
      </c>
      <c r="E104" s="53" t="s">
        <v>68</v>
      </c>
      <c r="F104" s="54">
        <f t="shared" si="15"/>
        <v>29000</v>
      </c>
      <c r="G104" s="54">
        <f t="shared" si="15"/>
        <v>29000</v>
      </c>
      <c r="H104" s="54">
        <f t="shared" si="15"/>
        <v>29000</v>
      </c>
    </row>
    <row r="105" spans="1:8" ht="41.25" customHeight="1" x14ac:dyDescent="0.25">
      <c r="A105" s="56" t="s">
        <v>141</v>
      </c>
      <c r="B105" s="52" t="s">
        <v>29</v>
      </c>
      <c r="C105" s="52" t="s">
        <v>51</v>
      </c>
      <c r="D105" s="53" t="s">
        <v>250</v>
      </c>
      <c r="E105" s="53" t="s">
        <v>142</v>
      </c>
      <c r="F105" s="54">
        <v>29000</v>
      </c>
      <c r="G105" s="54">
        <v>29000</v>
      </c>
      <c r="H105" s="54">
        <v>29000</v>
      </c>
    </row>
    <row r="106" spans="1:8" ht="24.75" customHeight="1" x14ac:dyDescent="0.25">
      <c r="A106" s="81" t="s">
        <v>190</v>
      </c>
      <c r="B106" s="52" t="s">
        <v>29</v>
      </c>
      <c r="C106" s="52" t="s">
        <v>51</v>
      </c>
      <c r="D106" s="53" t="s">
        <v>251</v>
      </c>
      <c r="E106" s="53" t="s">
        <v>65</v>
      </c>
      <c r="F106" s="54">
        <f t="shared" ref="F106:H108" si="16">F107</f>
        <v>21000</v>
      </c>
      <c r="G106" s="54">
        <f t="shared" si="16"/>
        <v>21000</v>
      </c>
      <c r="H106" s="54">
        <f t="shared" si="16"/>
        <v>21000</v>
      </c>
    </row>
    <row r="107" spans="1:8" ht="38.25" x14ac:dyDescent="0.25">
      <c r="A107" s="56" t="s">
        <v>139</v>
      </c>
      <c r="B107" s="52" t="s">
        <v>29</v>
      </c>
      <c r="C107" s="52" t="s">
        <v>51</v>
      </c>
      <c r="D107" s="53" t="s">
        <v>251</v>
      </c>
      <c r="E107" s="53" t="s">
        <v>66</v>
      </c>
      <c r="F107" s="54">
        <f t="shared" si="16"/>
        <v>21000</v>
      </c>
      <c r="G107" s="54">
        <f t="shared" si="16"/>
        <v>21000</v>
      </c>
      <c r="H107" s="54">
        <f t="shared" si="16"/>
        <v>21000</v>
      </c>
    </row>
    <row r="108" spans="1:8" ht="39.75" customHeight="1" x14ac:dyDescent="0.25">
      <c r="A108" s="56" t="s">
        <v>140</v>
      </c>
      <c r="B108" s="52" t="s">
        <v>29</v>
      </c>
      <c r="C108" s="52" t="s">
        <v>51</v>
      </c>
      <c r="D108" s="53" t="s">
        <v>251</v>
      </c>
      <c r="E108" s="53" t="s">
        <v>68</v>
      </c>
      <c r="F108" s="54">
        <f t="shared" si="16"/>
        <v>21000</v>
      </c>
      <c r="G108" s="54">
        <f t="shared" si="16"/>
        <v>21000</v>
      </c>
      <c r="H108" s="54">
        <f t="shared" si="16"/>
        <v>21000</v>
      </c>
    </row>
    <row r="109" spans="1:8" ht="40.5" customHeight="1" x14ac:dyDescent="0.25">
      <c r="A109" s="56" t="s">
        <v>141</v>
      </c>
      <c r="B109" s="52" t="s">
        <v>29</v>
      </c>
      <c r="C109" s="52" t="s">
        <v>51</v>
      </c>
      <c r="D109" s="53" t="s">
        <v>251</v>
      </c>
      <c r="E109" s="53" t="s">
        <v>142</v>
      </c>
      <c r="F109" s="54">
        <v>21000</v>
      </c>
      <c r="G109" s="54">
        <v>21000</v>
      </c>
      <c r="H109" s="54">
        <v>21000</v>
      </c>
    </row>
    <row r="110" spans="1:8" x14ac:dyDescent="0.25">
      <c r="A110" s="59" t="s">
        <v>157</v>
      </c>
      <c r="B110" s="52" t="s">
        <v>54</v>
      </c>
      <c r="C110" s="52" t="s">
        <v>27</v>
      </c>
      <c r="D110" s="53" t="s">
        <v>138</v>
      </c>
      <c r="E110" s="53" t="s">
        <v>65</v>
      </c>
      <c r="F110" s="54">
        <f t="shared" ref="F110:H115" si="17">F111</f>
        <v>1800000</v>
      </c>
      <c r="G110" s="54">
        <f t="shared" si="17"/>
        <v>1400000</v>
      </c>
      <c r="H110" s="54">
        <f t="shared" si="17"/>
        <v>1400000</v>
      </c>
    </row>
    <row r="111" spans="1:8" ht="15" customHeight="1" x14ac:dyDescent="0.25">
      <c r="A111" s="56" t="s">
        <v>44</v>
      </c>
      <c r="B111" s="52" t="s">
        <v>54</v>
      </c>
      <c r="C111" s="52" t="s">
        <v>25</v>
      </c>
      <c r="D111" s="53" t="s">
        <v>138</v>
      </c>
      <c r="E111" s="53" t="s">
        <v>65</v>
      </c>
      <c r="F111" s="54">
        <f t="shared" si="17"/>
        <v>1800000</v>
      </c>
      <c r="G111" s="54">
        <f t="shared" si="17"/>
        <v>1400000</v>
      </c>
      <c r="H111" s="54">
        <f t="shared" si="17"/>
        <v>1400000</v>
      </c>
    </row>
    <row r="112" spans="1:8" ht="12.75" customHeight="1" x14ac:dyDescent="0.25">
      <c r="A112" s="56" t="s">
        <v>234</v>
      </c>
      <c r="B112" s="52" t="s">
        <v>54</v>
      </c>
      <c r="C112" s="52" t="s">
        <v>25</v>
      </c>
      <c r="D112" s="53" t="s">
        <v>230</v>
      </c>
      <c r="E112" s="53" t="s">
        <v>65</v>
      </c>
      <c r="F112" s="54">
        <f t="shared" si="17"/>
        <v>1800000</v>
      </c>
      <c r="G112" s="54">
        <f t="shared" si="17"/>
        <v>1400000</v>
      </c>
      <c r="H112" s="54">
        <f t="shared" si="17"/>
        <v>1400000</v>
      </c>
    </row>
    <row r="113" spans="1:8" ht="25.5" x14ac:dyDescent="0.25">
      <c r="A113" s="81" t="s">
        <v>254</v>
      </c>
      <c r="B113" s="52" t="s">
        <v>54</v>
      </c>
      <c r="C113" s="52" t="s">
        <v>25</v>
      </c>
      <c r="D113" s="53" t="s">
        <v>253</v>
      </c>
      <c r="E113" s="53" t="s">
        <v>65</v>
      </c>
      <c r="F113" s="54">
        <f t="shared" si="17"/>
        <v>1800000</v>
      </c>
      <c r="G113" s="54">
        <f t="shared" si="17"/>
        <v>1400000</v>
      </c>
      <c r="H113" s="54">
        <f t="shared" si="17"/>
        <v>1400000</v>
      </c>
    </row>
    <row r="114" spans="1:8" ht="24" customHeight="1" x14ac:dyDescent="0.25">
      <c r="A114" s="81" t="s">
        <v>184</v>
      </c>
      <c r="B114" s="52" t="s">
        <v>54</v>
      </c>
      <c r="C114" s="52" t="s">
        <v>25</v>
      </c>
      <c r="D114" s="53" t="s">
        <v>255</v>
      </c>
      <c r="E114" s="53" t="s">
        <v>65</v>
      </c>
      <c r="F114" s="54">
        <f t="shared" si="17"/>
        <v>1800000</v>
      </c>
      <c r="G114" s="54">
        <f t="shared" si="17"/>
        <v>1400000</v>
      </c>
      <c r="H114" s="54">
        <f t="shared" si="17"/>
        <v>1400000</v>
      </c>
    </row>
    <row r="115" spans="1:8" ht="27.75" customHeight="1" x14ac:dyDescent="0.25">
      <c r="A115" s="56" t="s">
        <v>125</v>
      </c>
      <c r="B115" s="52" t="s">
        <v>54</v>
      </c>
      <c r="C115" s="52" t="s">
        <v>25</v>
      </c>
      <c r="D115" s="53" t="s">
        <v>255</v>
      </c>
      <c r="E115" s="53" t="s">
        <v>69</v>
      </c>
      <c r="F115" s="54">
        <f t="shared" si="17"/>
        <v>1800000</v>
      </c>
      <c r="G115" s="54">
        <f t="shared" si="17"/>
        <v>1400000</v>
      </c>
      <c r="H115" s="54">
        <f t="shared" si="17"/>
        <v>1400000</v>
      </c>
    </row>
    <row r="116" spans="1:8" ht="12" customHeight="1" x14ac:dyDescent="0.25">
      <c r="A116" s="56" t="s">
        <v>151</v>
      </c>
      <c r="B116" s="52" t="s">
        <v>54</v>
      </c>
      <c r="C116" s="52" t="s">
        <v>25</v>
      </c>
      <c r="D116" s="53" t="s">
        <v>255</v>
      </c>
      <c r="E116" s="53" t="s">
        <v>70</v>
      </c>
      <c r="F116" s="54">
        <f>SUM(F117:F117)</f>
        <v>1800000</v>
      </c>
      <c r="G116" s="54">
        <f>SUM(G117:G117)</f>
        <v>1400000</v>
      </c>
      <c r="H116" s="54">
        <f>SUM(H117:H117)</f>
        <v>1400000</v>
      </c>
    </row>
    <row r="117" spans="1:8" ht="78" customHeight="1" x14ac:dyDescent="0.25">
      <c r="A117" s="56" t="s">
        <v>152</v>
      </c>
      <c r="B117" s="52" t="s">
        <v>54</v>
      </c>
      <c r="C117" s="52" t="s">
        <v>25</v>
      </c>
      <c r="D117" s="53" t="s">
        <v>255</v>
      </c>
      <c r="E117" s="53" t="s">
        <v>153</v>
      </c>
      <c r="F117" s="54">
        <v>1800000</v>
      </c>
      <c r="G117" s="54">
        <v>1400000</v>
      </c>
      <c r="H117" s="54">
        <v>1400000</v>
      </c>
    </row>
    <row r="118" spans="1:8" ht="13.5" customHeight="1" x14ac:dyDescent="0.25">
      <c r="A118" s="59" t="s">
        <v>45</v>
      </c>
      <c r="B118" s="52" t="s">
        <v>55</v>
      </c>
      <c r="C118" s="52" t="s">
        <v>27</v>
      </c>
      <c r="D118" s="53" t="s">
        <v>138</v>
      </c>
      <c r="E118" s="53" t="s">
        <v>65</v>
      </c>
      <c r="F118" s="54">
        <f t="shared" ref="F118:H124" si="18">F119</f>
        <v>10000</v>
      </c>
      <c r="G118" s="54">
        <f t="shared" si="18"/>
        <v>10000</v>
      </c>
      <c r="H118" s="54">
        <f t="shared" si="18"/>
        <v>10000</v>
      </c>
    </row>
    <row r="119" spans="1:8" ht="12.75" customHeight="1" x14ac:dyDescent="0.25">
      <c r="A119" s="56" t="s">
        <v>46</v>
      </c>
      <c r="B119" s="52" t="s">
        <v>55</v>
      </c>
      <c r="C119" s="52" t="s">
        <v>26</v>
      </c>
      <c r="D119" s="53" t="s">
        <v>138</v>
      </c>
      <c r="E119" s="53" t="s">
        <v>65</v>
      </c>
      <c r="F119" s="54">
        <f t="shared" si="18"/>
        <v>10000</v>
      </c>
      <c r="G119" s="54">
        <f t="shared" si="18"/>
        <v>10000</v>
      </c>
      <c r="H119" s="54">
        <f t="shared" si="18"/>
        <v>10000</v>
      </c>
    </row>
    <row r="120" spans="1:8" ht="14.25" customHeight="1" x14ac:dyDescent="0.25">
      <c r="A120" s="56" t="s">
        <v>234</v>
      </c>
      <c r="B120" s="52" t="s">
        <v>55</v>
      </c>
      <c r="C120" s="52" t="s">
        <v>26</v>
      </c>
      <c r="D120" s="53" t="s">
        <v>230</v>
      </c>
      <c r="E120" s="53" t="s">
        <v>65</v>
      </c>
      <c r="F120" s="54">
        <f t="shared" si="18"/>
        <v>10000</v>
      </c>
      <c r="G120" s="54">
        <f t="shared" si="18"/>
        <v>10000</v>
      </c>
      <c r="H120" s="54">
        <f t="shared" si="18"/>
        <v>10000</v>
      </c>
    </row>
    <row r="121" spans="1:8" ht="38.25" x14ac:dyDescent="0.25">
      <c r="A121" s="81" t="s">
        <v>257</v>
      </c>
      <c r="B121" s="52" t="s">
        <v>55</v>
      </c>
      <c r="C121" s="52" t="s">
        <v>26</v>
      </c>
      <c r="D121" s="53" t="s">
        <v>256</v>
      </c>
      <c r="E121" s="53" t="s">
        <v>65</v>
      </c>
      <c r="F121" s="54">
        <f t="shared" si="18"/>
        <v>10000</v>
      </c>
      <c r="G121" s="54">
        <f t="shared" si="18"/>
        <v>10000</v>
      </c>
      <c r="H121" s="54">
        <f t="shared" si="18"/>
        <v>10000</v>
      </c>
    </row>
    <row r="122" spans="1:8" ht="25.5" x14ac:dyDescent="0.25">
      <c r="A122" s="81" t="s">
        <v>67</v>
      </c>
      <c r="B122" s="52" t="s">
        <v>55</v>
      </c>
      <c r="C122" s="52" t="s">
        <v>26</v>
      </c>
      <c r="D122" s="53" t="s">
        <v>258</v>
      </c>
      <c r="E122" s="53" t="s">
        <v>65</v>
      </c>
      <c r="F122" s="54">
        <f t="shared" si="18"/>
        <v>10000</v>
      </c>
      <c r="G122" s="54">
        <f t="shared" si="18"/>
        <v>10000</v>
      </c>
      <c r="H122" s="54">
        <f t="shared" si="18"/>
        <v>10000</v>
      </c>
    </row>
    <row r="123" spans="1:8" ht="39.75" customHeight="1" x14ac:dyDescent="0.25">
      <c r="A123" s="56" t="s">
        <v>139</v>
      </c>
      <c r="B123" s="52" t="s">
        <v>55</v>
      </c>
      <c r="C123" s="52" t="s">
        <v>26</v>
      </c>
      <c r="D123" s="53" t="s">
        <v>258</v>
      </c>
      <c r="E123" s="53" t="s">
        <v>66</v>
      </c>
      <c r="F123" s="54">
        <f t="shared" si="18"/>
        <v>10000</v>
      </c>
      <c r="G123" s="54">
        <f t="shared" si="18"/>
        <v>10000</v>
      </c>
      <c r="H123" s="54">
        <f t="shared" si="18"/>
        <v>10000</v>
      </c>
    </row>
    <row r="124" spans="1:8" ht="40.5" customHeight="1" x14ac:dyDescent="0.25">
      <c r="A124" s="56" t="s">
        <v>140</v>
      </c>
      <c r="B124" s="52" t="s">
        <v>55</v>
      </c>
      <c r="C124" s="52" t="s">
        <v>26</v>
      </c>
      <c r="D124" s="53" t="s">
        <v>258</v>
      </c>
      <c r="E124" s="53" t="s">
        <v>68</v>
      </c>
      <c r="F124" s="54">
        <f t="shared" si="18"/>
        <v>10000</v>
      </c>
      <c r="G124" s="54">
        <f t="shared" si="18"/>
        <v>10000</v>
      </c>
      <c r="H124" s="54">
        <f t="shared" si="18"/>
        <v>10000</v>
      </c>
    </row>
    <row r="125" spans="1:8" ht="40.5" customHeight="1" x14ac:dyDescent="0.25">
      <c r="A125" s="56" t="s">
        <v>141</v>
      </c>
      <c r="B125" s="52" t="s">
        <v>55</v>
      </c>
      <c r="C125" s="52" t="s">
        <v>26</v>
      </c>
      <c r="D125" s="53" t="s">
        <v>258</v>
      </c>
      <c r="E125" s="53" t="s">
        <v>142</v>
      </c>
      <c r="F125" s="54">
        <v>10000</v>
      </c>
      <c r="G125" s="54">
        <v>10000</v>
      </c>
      <c r="H125" s="54">
        <v>10000</v>
      </c>
    </row>
    <row r="126" spans="1:8" x14ac:dyDescent="0.25">
      <c r="A126" s="56" t="s">
        <v>47</v>
      </c>
      <c r="B126" s="52" t="s">
        <v>56</v>
      </c>
      <c r="C126" s="52" t="s">
        <v>56</v>
      </c>
      <c r="D126" s="53" t="s">
        <v>185</v>
      </c>
      <c r="E126" s="53" t="s">
        <v>65</v>
      </c>
      <c r="F126" s="54">
        <v>0</v>
      </c>
      <c r="G126" s="54">
        <f>G127</f>
        <v>139071.51</v>
      </c>
      <c r="H126" s="54">
        <f>H127</f>
        <v>303681.06</v>
      </c>
    </row>
    <row r="127" spans="1:8" ht="14.25" customHeight="1" x14ac:dyDescent="0.25">
      <c r="A127" s="56" t="s">
        <v>47</v>
      </c>
      <c r="B127" s="52" t="s">
        <v>56</v>
      </c>
      <c r="C127" s="52" t="s">
        <v>56</v>
      </c>
      <c r="D127" s="53" t="s">
        <v>186</v>
      </c>
      <c r="E127" s="53" t="s">
        <v>65</v>
      </c>
      <c r="F127" s="54">
        <v>0</v>
      </c>
      <c r="G127" s="69">
        <v>139071.51</v>
      </c>
      <c r="H127" s="69">
        <v>303681.06</v>
      </c>
    </row>
    <row r="128" spans="1:8" ht="25.5" x14ac:dyDescent="0.25">
      <c r="A128" s="56" t="s">
        <v>155</v>
      </c>
      <c r="B128" s="52"/>
      <c r="C128" s="52"/>
      <c r="D128" s="53" t="s">
        <v>154</v>
      </c>
      <c r="E128" s="53"/>
      <c r="F128" s="54">
        <f>SUM(F14,F55,F67,F75,F89,F110,F118,F126)</f>
        <v>6044811.2000000002</v>
      </c>
      <c r="G128" s="54">
        <f>SUM(G14,G55,G67,G75,G89,G110,G118,G126)</f>
        <v>5562860.2599999998</v>
      </c>
      <c r="H128" s="54">
        <f>SUM(H14,H55,H67,H75,H89,H110,H118,H126)</f>
        <v>6073621.1099999994</v>
      </c>
    </row>
    <row r="131" spans="8:8" x14ac:dyDescent="0.25">
      <c r="H131" s="48"/>
    </row>
  </sheetData>
  <mergeCells count="7">
    <mergeCell ref="A7:H7"/>
    <mergeCell ref="A9:A11"/>
    <mergeCell ref="B9:E9"/>
    <mergeCell ref="F9:F11"/>
    <mergeCell ref="G9:G11"/>
    <mergeCell ref="H9:H11"/>
    <mergeCell ref="B10:E10"/>
  </mergeCells>
  <pageMargins left="0.51181102362204722" right="7.874015748031496E-2" top="0.74803149606299213" bottom="0.74803149606299213" header="0.31496062992125984" footer="0.31496062992125984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D7" sqref="D7"/>
    </sheetView>
  </sheetViews>
  <sheetFormatPr defaultRowHeight="15" x14ac:dyDescent="0.25"/>
  <cols>
    <col min="1" max="2" width="12.5703125" customWidth="1"/>
    <col min="3" max="3" width="16.140625" customWidth="1"/>
    <col min="4" max="4" width="16.28515625" customWidth="1"/>
    <col min="5" max="5" width="16.42578125" customWidth="1"/>
    <col min="6" max="6" width="18.85546875" customWidth="1"/>
  </cols>
  <sheetData>
    <row r="1" spans="1:6" x14ac:dyDescent="0.25">
      <c r="A1" s="23"/>
      <c r="B1" s="23"/>
      <c r="C1" s="23"/>
      <c r="D1" s="23"/>
      <c r="E1" s="22" t="s">
        <v>221</v>
      </c>
      <c r="F1" s="22"/>
    </row>
    <row r="2" spans="1:6" x14ac:dyDescent="0.25">
      <c r="A2" s="23"/>
      <c r="B2" s="23"/>
      <c r="C2" s="23"/>
      <c r="D2" s="20" t="s">
        <v>159</v>
      </c>
      <c r="E2" s="20"/>
      <c r="F2" s="20"/>
    </row>
    <row r="3" spans="1:6" x14ac:dyDescent="0.25">
      <c r="A3" s="21" t="s">
        <v>158</v>
      </c>
      <c r="B3" s="21"/>
      <c r="C3" s="21"/>
      <c r="D3" s="21"/>
      <c r="E3" s="21"/>
      <c r="F3" s="20"/>
    </row>
    <row r="4" spans="1:6" x14ac:dyDescent="0.25">
      <c r="A4" s="21" t="s">
        <v>160</v>
      </c>
      <c r="B4" s="21"/>
      <c r="C4" s="21"/>
      <c r="D4" s="23"/>
      <c r="E4" s="21"/>
      <c r="F4" s="20"/>
    </row>
    <row r="5" spans="1:6" x14ac:dyDescent="0.25">
      <c r="A5" s="23"/>
      <c r="B5" s="23"/>
      <c r="C5" s="23"/>
      <c r="E5" t="s">
        <v>330</v>
      </c>
    </row>
    <row r="6" spans="1:6" ht="71.25" customHeight="1" x14ac:dyDescent="0.25">
      <c r="A6" s="117" t="s">
        <v>306</v>
      </c>
      <c r="B6" s="117"/>
      <c r="C6" s="117"/>
      <c r="D6" s="117"/>
      <c r="E6" s="117"/>
      <c r="F6" s="117"/>
    </row>
    <row r="7" spans="1:6" ht="17.25" customHeight="1" x14ac:dyDescent="0.25">
      <c r="A7" s="8"/>
      <c r="B7" s="8"/>
      <c r="C7" s="8"/>
      <c r="D7" s="8"/>
      <c r="E7" s="8"/>
      <c r="F7" s="10" t="s">
        <v>59</v>
      </c>
    </row>
    <row r="8" spans="1:6" ht="17.25" customHeight="1" x14ac:dyDescent="0.25">
      <c r="A8" s="118" t="s">
        <v>113</v>
      </c>
      <c r="B8" s="119"/>
      <c r="C8" s="118"/>
      <c r="D8" s="104">
        <v>2025</v>
      </c>
      <c r="E8" s="104">
        <v>2026</v>
      </c>
      <c r="F8" s="104">
        <v>2027</v>
      </c>
    </row>
    <row r="9" spans="1:6" x14ac:dyDescent="0.25">
      <c r="A9" s="2" t="s">
        <v>226</v>
      </c>
      <c r="B9" s="11" t="s">
        <v>225</v>
      </c>
      <c r="C9" s="11" t="s">
        <v>315</v>
      </c>
      <c r="D9" s="104"/>
      <c r="E9" s="104"/>
      <c r="F9" s="104"/>
    </row>
    <row r="10" spans="1:6" x14ac:dyDescent="0.25">
      <c r="A10" s="2">
        <v>1</v>
      </c>
      <c r="B10" s="92">
        <v>2</v>
      </c>
      <c r="C10" s="2">
        <v>2</v>
      </c>
      <c r="D10" s="2">
        <v>3</v>
      </c>
      <c r="E10" s="2">
        <v>4</v>
      </c>
      <c r="F10" s="2">
        <v>5</v>
      </c>
    </row>
    <row r="11" spans="1:6" ht="17.25" customHeight="1" x14ac:dyDescent="0.25">
      <c r="A11" s="50">
        <v>611</v>
      </c>
      <c r="B11" s="93">
        <v>241</v>
      </c>
      <c r="C11" s="50" t="s">
        <v>316</v>
      </c>
      <c r="D11" s="71">
        <v>1139166</v>
      </c>
      <c r="E11" s="71">
        <v>1000000</v>
      </c>
      <c r="F11" s="71">
        <v>1000000</v>
      </c>
    </row>
    <row r="12" spans="1:6" ht="18" customHeight="1" x14ac:dyDescent="0.25">
      <c r="A12" s="93">
        <v>611</v>
      </c>
      <c r="B12" s="93">
        <v>241</v>
      </c>
      <c r="C12" s="93" t="s">
        <v>317</v>
      </c>
      <c r="D12" s="88">
        <v>344028.13</v>
      </c>
      <c r="E12" s="71">
        <v>302000</v>
      </c>
      <c r="F12" s="71">
        <v>302000</v>
      </c>
    </row>
    <row r="13" spans="1:6" ht="18" customHeight="1" x14ac:dyDescent="0.25">
      <c r="A13" s="93">
        <v>611</v>
      </c>
      <c r="B13" s="93">
        <v>241</v>
      </c>
      <c r="C13" s="93" t="s">
        <v>318</v>
      </c>
      <c r="D13" s="88">
        <v>115134.27</v>
      </c>
      <c r="E13" s="71">
        <v>10000</v>
      </c>
      <c r="F13" s="71">
        <v>10000</v>
      </c>
    </row>
    <row r="14" spans="1:6" ht="18" customHeight="1" x14ac:dyDescent="0.25">
      <c r="A14" s="93">
        <v>611</v>
      </c>
      <c r="B14" s="93">
        <v>241</v>
      </c>
      <c r="C14" s="93" t="s">
        <v>320</v>
      </c>
      <c r="D14" s="94">
        <v>500</v>
      </c>
      <c r="E14" s="94">
        <v>500</v>
      </c>
      <c r="F14" s="94">
        <v>500</v>
      </c>
    </row>
    <row r="15" spans="1:6" ht="18" customHeight="1" x14ac:dyDescent="0.25">
      <c r="A15" s="93">
        <v>611</v>
      </c>
      <c r="B15" s="93">
        <v>241</v>
      </c>
      <c r="C15" s="93" t="s">
        <v>319</v>
      </c>
      <c r="D15" s="71">
        <v>30000</v>
      </c>
      <c r="E15" s="71">
        <v>20000</v>
      </c>
      <c r="F15" s="71">
        <v>20000</v>
      </c>
    </row>
    <row r="16" spans="1:6" ht="18" customHeight="1" x14ac:dyDescent="0.25">
      <c r="A16" s="93">
        <v>611</v>
      </c>
      <c r="B16" s="93">
        <v>241</v>
      </c>
      <c r="C16" s="93" t="s">
        <v>321</v>
      </c>
      <c r="D16" s="71">
        <v>171171.6</v>
      </c>
      <c r="E16" s="71">
        <v>67500</v>
      </c>
      <c r="F16" s="71">
        <v>67500</v>
      </c>
    </row>
    <row r="17" spans="1:6" ht="18.75" customHeight="1" x14ac:dyDescent="0.25">
      <c r="A17" s="114" t="s">
        <v>48</v>
      </c>
      <c r="B17" s="115"/>
      <c r="C17" s="116"/>
      <c r="D17" s="71">
        <f>SUM(D11:D16)</f>
        <v>1800000</v>
      </c>
      <c r="E17" s="71">
        <f>SUM(E11:E16)</f>
        <v>1400000</v>
      </c>
      <c r="F17" s="71">
        <f>SUM(F11:F16)</f>
        <v>1400000</v>
      </c>
    </row>
  </sheetData>
  <mergeCells count="6">
    <mergeCell ref="A17:C17"/>
    <mergeCell ref="A6:F6"/>
    <mergeCell ref="D8:D9"/>
    <mergeCell ref="E8:E9"/>
    <mergeCell ref="F8:F9"/>
    <mergeCell ref="A8:C8"/>
  </mergeCells>
  <pageMargins left="0.62992125984251968" right="0.23622047244094491" top="0.74803149606299213" bottom="0.74803149606299213" header="0.31496062992125984" footer="0.31496062992125984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workbookViewId="0">
      <selection activeCell="J5" sqref="J5"/>
    </sheetView>
  </sheetViews>
  <sheetFormatPr defaultRowHeight="15" x14ac:dyDescent="0.25"/>
  <cols>
    <col min="1" max="1" width="9" customWidth="1"/>
    <col min="2" max="2" width="15.7109375" customWidth="1"/>
    <col min="3" max="3" width="15.85546875" customWidth="1"/>
    <col min="4" max="4" width="16.140625" customWidth="1"/>
    <col min="5" max="5" width="14.5703125" customWidth="1"/>
    <col min="6" max="6" width="12.7109375" customWidth="1"/>
    <col min="8" max="8" width="9.28515625" customWidth="1"/>
    <col min="9" max="9" width="9.42578125" customWidth="1"/>
    <col min="10" max="10" width="8.7109375" customWidth="1"/>
    <col min="11" max="11" width="13.28515625" customWidth="1"/>
  </cols>
  <sheetData>
    <row r="1" spans="1:12" x14ac:dyDescent="0.25">
      <c r="F1" s="23"/>
      <c r="G1" s="23"/>
      <c r="H1" s="23"/>
      <c r="I1" s="23"/>
      <c r="J1" s="22" t="s">
        <v>222</v>
      </c>
      <c r="K1" s="23"/>
    </row>
    <row r="2" spans="1:12" x14ac:dyDescent="0.25">
      <c r="F2" s="23"/>
      <c r="G2" s="23"/>
      <c r="H2" s="23"/>
      <c r="I2" s="20" t="s">
        <v>0</v>
      </c>
      <c r="J2" s="23"/>
      <c r="K2" s="23"/>
    </row>
    <row r="3" spans="1:12" x14ac:dyDescent="0.25">
      <c r="F3" s="23"/>
      <c r="G3" s="21" t="s">
        <v>161</v>
      </c>
      <c r="H3" s="21"/>
      <c r="I3" s="21"/>
      <c r="J3" s="23"/>
      <c r="K3" s="23"/>
    </row>
    <row r="4" spans="1:12" x14ac:dyDescent="0.25">
      <c r="E4" s="21" t="s">
        <v>58</v>
      </c>
      <c r="F4" s="21"/>
      <c r="G4" s="21"/>
      <c r="H4" s="23"/>
      <c r="I4" s="23"/>
      <c r="J4" s="23"/>
      <c r="K4" s="23"/>
    </row>
    <row r="5" spans="1:12" x14ac:dyDescent="0.25">
      <c r="E5" s="9"/>
      <c r="F5" s="23"/>
      <c r="G5" s="23"/>
      <c r="H5" s="23"/>
      <c r="J5" t="s">
        <v>331</v>
      </c>
    </row>
    <row r="6" spans="1:12" ht="36" customHeight="1" x14ac:dyDescent="0.25">
      <c r="A6" s="95" t="s">
        <v>298</v>
      </c>
      <c r="B6" s="95"/>
      <c r="C6" s="95"/>
      <c r="D6" s="95"/>
      <c r="E6" s="95"/>
      <c r="F6" s="95"/>
      <c r="G6" s="95"/>
      <c r="H6" s="95"/>
      <c r="I6" s="95"/>
      <c r="J6" s="95"/>
      <c r="K6" s="95"/>
    </row>
    <row r="7" spans="1:12" ht="33.75" customHeight="1" x14ac:dyDescent="0.25">
      <c r="A7" s="124" t="s">
        <v>299</v>
      </c>
      <c r="B7" s="124"/>
      <c r="C7" s="124"/>
      <c r="D7" s="124"/>
      <c r="E7" s="124"/>
      <c r="F7" s="124"/>
      <c r="G7" s="124"/>
      <c r="H7" s="124"/>
      <c r="I7" s="124"/>
      <c r="J7" s="124"/>
      <c r="K7" s="124"/>
    </row>
    <row r="8" spans="1:12" ht="42" customHeight="1" x14ac:dyDescent="0.25">
      <c r="A8" s="123" t="s">
        <v>98</v>
      </c>
      <c r="B8" s="120" t="s">
        <v>99</v>
      </c>
      <c r="C8" s="120" t="s">
        <v>100</v>
      </c>
      <c r="D8" s="120" t="s">
        <v>104</v>
      </c>
      <c r="E8" s="120" t="s">
        <v>101</v>
      </c>
      <c r="F8" s="120" t="s">
        <v>102</v>
      </c>
      <c r="G8" s="123" t="s">
        <v>108</v>
      </c>
      <c r="H8" s="123"/>
      <c r="I8" s="123"/>
      <c r="J8" s="123"/>
      <c r="K8" s="121" t="s">
        <v>103</v>
      </c>
      <c r="L8" s="18"/>
    </row>
    <row r="9" spans="1:12" ht="38.25" customHeight="1" x14ac:dyDescent="0.25">
      <c r="A9" s="123"/>
      <c r="B9" s="120"/>
      <c r="C9" s="120"/>
      <c r="D9" s="120"/>
      <c r="E9" s="120"/>
      <c r="F9" s="120"/>
      <c r="G9" s="50" t="s">
        <v>224</v>
      </c>
      <c r="H9" s="50" t="s">
        <v>267</v>
      </c>
      <c r="I9" s="50" t="s">
        <v>278</v>
      </c>
      <c r="J9" s="50" t="s">
        <v>300</v>
      </c>
      <c r="K9" s="122"/>
      <c r="L9" s="18"/>
    </row>
    <row r="10" spans="1:12" ht="17.25" customHeight="1" x14ac:dyDescent="0.25">
      <c r="A10" s="13">
        <v>1</v>
      </c>
      <c r="B10" s="13">
        <v>2</v>
      </c>
      <c r="C10" s="13">
        <v>3</v>
      </c>
      <c r="D10" s="13">
        <v>4</v>
      </c>
      <c r="E10" s="13">
        <v>5</v>
      </c>
      <c r="F10" s="13">
        <v>6</v>
      </c>
      <c r="G10" s="13">
        <v>7</v>
      </c>
      <c r="H10" s="13">
        <v>8</v>
      </c>
      <c r="I10" s="13">
        <v>9</v>
      </c>
      <c r="J10" s="13">
        <v>10</v>
      </c>
      <c r="K10" s="13">
        <v>11</v>
      </c>
    </row>
    <row r="11" spans="1:12" ht="18.75" customHeight="1" x14ac:dyDescent="0.25">
      <c r="A11" s="125" t="s">
        <v>268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7"/>
    </row>
    <row r="12" spans="1:12" ht="16.5" customHeight="1" x14ac:dyDescent="0.25">
      <c r="A12" s="2" t="s">
        <v>105</v>
      </c>
      <c r="B12" s="19" t="s">
        <v>107</v>
      </c>
      <c r="C12" s="19" t="s">
        <v>107</v>
      </c>
      <c r="D12" s="19" t="s">
        <v>107</v>
      </c>
      <c r="E12" s="19" t="s">
        <v>107</v>
      </c>
      <c r="F12" s="19" t="s">
        <v>107</v>
      </c>
      <c r="G12" s="2">
        <v>0</v>
      </c>
      <c r="H12" s="2">
        <v>0</v>
      </c>
      <c r="I12" s="2">
        <v>0</v>
      </c>
      <c r="J12" s="2">
        <v>0</v>
      </c>
      <c r="K12" s="19" t="s">
        <v>107</v>
      </c>
    </row>
    <row r="13" spans="1:12" ht="16.5" customHeight="1" x14ac:dyDescent="0.25">
      <c r="A13" s="125" t="s">
        <v>277</v>
      </c>
      <c r="B13" s="126"/>
      <c r="C13" s="126"/>
      <c r="D13" s="126"/>
      <c r="E13" s="126"/>
      <c r="F13" s="126"/>
      <c r="G13" s="126"/>
      <c r="H13" s="126"/>
      <c r="I13" s="126"/>
      <c r="J13" s="126"/>
      <c r="K13" s="127"/>
    </row>
    <row r="14" spans="1:12" ht="15.75" customHeight="1" x14ac:dyDescent="0.25">
      <c r="A14" s="2" t="s">
        <v>105</v>
      </c>
      <c r="B14" s="19" t="s">
        <v>107</v>
      </c>
      <c r="C14" s="19" t="s">
        <v>107</v>
      </c>
      <c r="D14" s="19" t="s">
        <v>107</v>
      </c>
      <c r="E14" s="19" t="s">
        <v>107</v>
      </c>
      <c r="F14" s="19" t="s">
        <v>107</v>
      </c>
      <c r="G14" s="2">
        <v>0</v>
      </c>
      <c r="H14" s="2">
        <v>0</v>
      </c>
      <c r="I14" s="2">
        <v>0</v>
      </c>
      <c r="J14" s="2">
        <v>0</v>
      </c>
      <c r="K14" s="19" t="s">
        <v>107</v>
      </c>
    </row>
    <row r="15" spans="1:12" ht="16.5" customHeight="1" x14ac:dyDescent="0.25">
      <c r="A15" s="125" t="s">
        <v>301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7"/>
    </row>
    <row r="16" spans="1:12" ht="16.5" customHeight="1" x14ac:dyDescent="0.25">
      <c r="A16" s="2" t="s">
        <v>105</v>
      </c>
      <c r="B16" s="19" t="s">
        <v>107</v>
      </c>
      <c r="C16" s="19" t="s">
        <v>107</v>
      </c>
      <c r="D16" s="19" t="s">
        <v>107</v>
      </c>
      <c r="E16" s="19" t="s">
        <v>107</v>
      </c>
      <c r="F16" s="19" t="s">
        <v>107</v>
      </c>
      <c r="G16" s="2">
        <v>0</v>
      </c>
      <c r="H16" s="2">
        <v>0</v>
      </c>
      <c r="I16" s="2">
        <v>0</v>
      </c>
      <c r="J16" s="2">
        <v>0</v>
      </c>
      <c r="K16" s="19" t="s">
        <v>107</v>
      </c>
    </row>
    <row r="17" spans="1:11" ht="16.5" customHeight="1" x14ac:dyDescent="0.25">
      <c r="A17" s="3" t="s">
        <v>106</v>
      </c>
      <c r="B17" s="19" t="s">
        <v>107</v>
      </c>
      <c r="C17" s="19" t="s">
        <v>107</v>
      </c>
      <c r="D17" s="19" t="s">
        <v>107</v>
      </c>
      <c r="E17" s="19" t="s">
        <v>107</v>
      </c>
      <c r="F17" s="19" t="s">
        <v>107</v>
      </c>
      <c r="G17" s="2">
        <f>SUM(G12,G14,G16)</f>
        <v>0</v>
      </c>
      <c r="H17" s="2">
        <f>SUM(H12,H14,H16)</f>
        <v>0</v>
      </c>
      <c r="I17" s="2">
        <f>SUM(I12,I14,I16)</f>
        <v>0</v>
      </c>
      <c r="J17" s="2">
        <f>SUM(J12,J14,J16)</f>
        <v>0</v>
      </c>
      <c r="K17" s="19" t="s">
        <v>107</v>
      </c>
    </row>
    <row r="18" spans="1:11" ht="16.5" customHeight="1" x14ac:dyDescent="0.25">
      <c r="B18" s="36"/>
      <c r="C18" s="36"/>
      <c r="D18" s="36"/>
      <c r="E18" s="36"/>
      <c r="F18" s="36"/>
      <c r="G18" s="9"/>
      <c r="H18" s="9"/>
      <c r="I18" s="9"/>
      <c r="J18" s="9"/>
      <c r="K18" s="36"/>
    </row>
    <row r="19" spans="1:11" ht="16.5" customHeight="1" x14ac:dyDescent="0.25">
      <c r="B19" s="36"/>
      <c r="C19" s="36"/>
      <c r="D19" s="36"/>
      <c r="E19" s="36"/>
      <c r="F19" s="36"/>
      <c r="G19" s="9"/>
      <c r="H19" s="9"/>
      <c r="I19" s="9"/>
      <c r="J19" s="9"/>
      <c r="K19" s="36"/>
    </row>
    <row r="20" spans="1:11" ht="16.5" customHeight="1" x14ac:dyDescent="0.25">
      <c r="B20" s="36"/>
      <c r="C20" s="36"/>
      <c r="D20" s="36"/>
      <c r="E20" s="36"/>
      <c r="F20" s="36"/>
      <c r="G20" s="9"/>
      <c r="H20" s="9"/>
      <c r="I20" s="9"/>
      <c r="J20" s="9"/>
      <c r="K20" s="36"/>
    </row>
    <row r="21" spans="1:11" ht="16.5" customHeight="1" x14ac:dyDescent="0.25">
      <c r="B21" s="36"/>
      <c r="C21" s="36"/>
      <c r="D21" s="36"/>
      <c r="E21" s="36"/>
      <c r="F21" s="36"/>
      <c r="G21" s="9"/>
      <c r="H21" s="9"/>
      <c r="I21" s="9"/>
      <c r="J21" s="9"/>
      <c r="K21" s="36"/>
    </row>
    <row r="22" spans="1:11" ht="16.5" customHeight="1" x14ac:dyDescent="0.25">
      <c r="B22" s="36"/>
      <c r="C22" s="36"/>
      <c r="D22" s="36"/>
      <c r="E22" s="36"/>
      <c r="F22" s="36"/>
      <c r="G22" s="9"/>
      <c r="H22" s="9"/>
      <c r="I22" s="9"/>
      <c r="J22" s="9"/>
      <c r="K22" s="36"/>
    </row>
    <row r="23" spans="1:11" ht="16.5" customHeight="1" x14ac:dyDescent="0.25">
      <c r="B23" s="36"/>
      <c r="C23" s="36"/>
      <c r="D23" s="36"/>
      <c r="E23" s="36"/>
      <c r="F23" s="36"/>
      <c r="G23" s="9"/>
      <c r="H23" s="9"/>
      <c r="I23" s="9"/>
      <c r="J23" s="9"/>
      <c r="K23" s="36"/>
    </row>
    <row r="26" spans="1:11" ht="39" customHeight="1" x14ac:dyDescent="0.25">
      <c r="A26" s="124" t="s">
        <v>302</v>
      </c>
      <c r="B26" s="124"/>
      <c r="C26" s="124"/>
      <c r="D26" s="124"/>
      <c r="E26" s="124"/>
      <c r="F26" s="124"/>
      <c r="G26" s="124"/>
      <c r="H26" s="124"/>
      <c r="I26" s="124"/>
      <c r="J26" s="124"/>
      <c r="K26" s="124"/>
    </row>
    <row r="27" spans="1:11" ht="31.5" customHeight="1" x14ac:dyDescent="0.25">
      <c r="A27" s="123" t="s">
        <v>98</v>
      </c>
      <c r="B27" s="120" t="s">
        <v>99</v>
      </c>
      <c r="C27" s="120" t="s">
        <v>100</v>
      </c>
      <c r="D27" s="120" t="s">
        <v>162</v>
      </c>
      <c r="E27" s="114" t="s">
        <v>178</v>
      </c>
      <c r="F27" s="115"/>
      <c r="G27" s="116"/>
      <c r="H27" s="115" t="s">
        <v>108</v>
      </c>
      <c r="I27" s="115"/>
      <c r="J27" s="116"/>
      <c r="K27" s="121" t="s">
        <v>103</v>
      </c>
    </row>
    <row r="28" spans="1:11" ht="51.75" customHeight="1" x14ac:dyDescent="0.25">
      <c r="A28" s="123"/>
      <c r="B28" s="120"/>
      <c r="C28" s="120"/>
      <c r="D28" s="120"/>
      <c r="E28" s="50" t="s">
        <v>269</v>
      </c>
      <c r="F28" s="50" t="s">
        <v>279</v>
      </c>
      <c r="G28" s="50" t="s">
        <v>303</v>
      </c>
      <c r="H28" s="50" t="s">
        <v>270</v>
      </c>
      <c r="I28" s="50" t="s">
        <v>280</v>
      </c>
      <c r="J28" s="50" t="s">
        <v>304</v>
      </c>
      <c r="K28" s="122"/>
    </row>
    <row r="29" spans="1:11" ht="16.5" customHeight="1" x14ac:dyDescent="0.25">
      <c r="A29" s="13">
        <v>1</v>
      </c>
      <c r="B29" s="13">
        <v>2</v>
      </c>
      <c r="C29" s="13">
        <v>3</v>
      </c>
      <c r="D29" s="13">
        <v>4</v>
      </c>
      <c r="E29" s="13">
        <v>5</v>
      </c>
      <c r="F29" s="13">
        <v>6</v>
      </c>
      <c r="G29" s="13">
        <v>7</v>
      </c>
      <c r="H29" s="13">
        <v>8</v>
      </c>
      <c r="I29" s="13">
        <v>9</v>
      </c>
      <c r="J29" s="13">
        <v>10</v>
      </c>
      <c r="K29" s="13">
        <v>11</v>
      </c>
    </row>
    <row r="30" spans="1:11" ht="16.5" customHeight="1" x14ac:dyDescent="0.25">
      <c r="A30" s="125" t="s">
        <v>268</v>
      </c>
      <c r="B30" s="126"/>
      <c r="C30" s="126"/>
      <c r="D30" s="126"/>
      <c r="E30" s="126"/>
      <c r="F30" s="126"/>
      <c r="G30" s="126"/>
      <c r="H30" s="126"/>
      <c r="I30" s="126"/>
      <c r="J30" s="126"/>
      <c r="K30" s="127"/>
    </row>
    <row r="31" spans="1:11" ht="16.5" customHeight="1" x14ac:dyDescent="0.25">
      <c r="A31" s="2" t="s">
        <v>105</v>
      </c>
      <c r="B31" s="19" t="s">
        <v>107</v>
      </c>
      <c r="C31" s="19" t="s">
        <v>107</v>
      </c>
      <c r="D31" s="19" t="s">
        <v>107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19" t="s">
        <v>107</v>
      </c>
    </row>
    <row r="32" spans="1:11" ht="16.5" customHeight="1" x14ac:dyDescent="0.25">
      <c r="A32" s="125" t="s">
        <v>277</v>
      </c>
      <c r="B32" s="126"/>
      <c r="C32" s="126"/>
      <c r="D32" s="126"/>
      <c r="E32" s="126"/>
      <c r="F32" s="126"/>
      <c r="G32" s="126"/>
      <c r="H32" s="126"/>
      <c r="I32" s="126"/>
      <c r="J32" s="126"/>
      <c r="K32" s="127"/>
    </row>
    <row r="33" spans="1:11" ht="16.5" customHeight="1" x14ac:dyDescent="0.25">
      <c r="A33" s="2" t="s">
        <v>105</v>
      </c>
      <c r="B33" s="19" t="s">
        <v>107</v>
      </c>
      <c r="C33" s="19" t="s">
        <v>107</v>
      </c>
      <c r="D33" s="19" t="s">
        <v>107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19" t="s">
        <v>107</v>
      </c>
    </row>
    <row r="34" spans="1:11" ht="16.5" customHeight="1" x14ac:dyDescent="0.25">
      <c r="A34" s="125" t="s">
        <v>301</v>
      </c>
      <c r="B34" s="126"/>
      <c r="C34" s="126"/>
      <c r="D34" s="126"/>
      <c r="E34" s="126"/>
      <c r="F34" s="126"/>
      <c r="G34" s="126"/>
      <c r="H34" s="126"/>
      <c r="I34" s="126"/>
      <c r="J34" s="126"/>
      <c r="K34" s="127"/>
    </row>
    <row r="35" spans="1:11" ht="16.5" customHeight="1" x14ac:dyDescent="0.25">
      <c r="A35" s="2" t="s">
        <v>105</v>
      </c>
      <c r="B35" s="19" t="s">
        <v>107</v>
      </c>
      <c r="C35" s="19" t="s">
        <v>107</v>
      </c>
      <c r="D35" s="19" t="s">
        <v>107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19" t="s">
        <v>107</v>
      </c>
    </row>
    <row r="36" spans="1:11" ht="16.5" customHeight="1" x14ac:dyDescent="0.25">
      <c r="A36" s="3" t="s">
        <v>106</v>
      </c>
      <c r="B36" s="19" t="s">
        <v>107</v>
      </c>
      <c r="C36" s="19" t="s">
        <v>107</v>
      </c>
      <c r="D36" s="19" t="s">
        <v>107</v>
      </c>
      <c r="E36" s="2">
        <f t="shared" ref="E36:J36" si="0">SUM(E31,E33,E35)</f>
        <v>0</v>
      </c>
      <c r="F36" s="2">
        <f t="shared" si="0"/>
        <v>0</v>
      </c>
      <c r="G36" s="2">
        <f t="shared" si="0"/>
        <v>0</v>
      </c>
      <c r="H36" s="2">
        <f t="shared" si="0"/>
        <v>0</v>
      </c>
      <c r="I36" s="2">
        <f t="shared" si="0"/>
        <v>0</v>
      </c>
      <c r="J36" s="2">
        <f t="shared" si="0"/>
        <v>0</v>
      </c>
      <c r="K36" s="19" t="s">
        <v>107</v>
      </c>
    </row>
    <row r="38" spans="1:11" ht="48.75" customHeight="1" x14ac:dyDescent="0.25">
      <c r="A38" s="128" t="s">
        <v>305</v>
      </c>
      <c r="B38" s="128"/>
      <c r="C38" s="128"/>
      <c r="D38" s="128"/>
      <c r="E38" s="128"/>
      <c r="F38" s="128"/>
      <c r="G38" s="128"/>
      <c r="H38" s="128"/>
      <c r="I38" s="128"/>
      <c r="J38" s="128"/>
      <c r="K38" s="128"/>
    </row>
  </sheetData>
  <mergeCells count="25">
    <mergeCell ref="A38:K38"/>
    <mergeCell ref="A30:K30"/>
    <mergeCell ref="A32:K32"/>
    <mergeCell ref="A34:K34"/>
    <mergeCell ref="H27:J27"/>
    <mergeCell ref="E27:G27"/>
    <mergeCell ref="A11:K11"/>
    <mergeCell ref="A13:K13"/>
    <mergeCell ref="A15:K15"/>
    <mergeCell ref="A26:K26"/>
    <mergeCell ref="A27:A28"/>
    <mergeCell ref="B27:B28"/>
    <mergeCell ref="C27:C28"/>
    <mergeCell ref="D27:D28"/>
    <mergeCell ref="K27:K28"/>
    <mergeCell ref="E8:E9"/>
    <mergeCell ref="F8:F9"/>
    <mergeCell ref="K8:K9"/>
    <mergeCell ref="G8:J8"/>
    <mergeCell ref="A6:K6"/>
    <mergeCell ref="A7:K7"/>
    <mergeCell ref="A8:A9"/>
    <mergeCell ref="B8:B9"/>
    <mergeCell ref="C8:C9"/>
    <mergeCell ref="D8:D9"/>
  </mergeCells>
  <pageMargins left="0.62992125984251968" right="0.23622047244094491" top="0.74803149606299213" bottom="0.74803149606299213" header="0.31496062992125984" footer="0.31496062992125984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activeCell="E9" sqref="E9"/>
    </sheetView>
  </sheetViews>
  <sheetFormatPr defaultRowHeight="15" x14ac:dyDescent="0.25"/>
  <cols>
    <col min="1" max="1" width="53" customWidth="1"/>
    <col min="2" max="4" width="10.85546875" customWidth="1"/>
  </cols>
  <sheetData>
    <row r="1" spans="1:4" x14ac:dyDescent="0.25">
      <c r="B1" s="23"/>
      <c r="C1" s="22" t="s">
        <v>223</v>
      </c>
      <c r="D1" s="22"/>
    </row>
    <row r="2" spans="1:4" x14ac:dyDescent="0.25">
      <c r="B2" s="20" t="s">
        <v>0</v>
      </c>
      <c r="C2" s="20"/>
      <c r="D2" s="20"/>
    </row>
    <row r="3" spans="1:4" x14ac:dyDescent="0.25">
      <c r="B3" s="21" t="s">
        <v>163</v>
      </c>
      <c r="C3" s="21"/>
      <c r="D3" s="20"/>
    </row>
    <row r="4" spans="1:4" x14ac:dyDescent="0.25">
      <c r="A4" s="21" t="s">
        <v>164</v>
      </c>
      <c r="B4" s="21"/>
      <c r="C4" s="21"/>
      <c r="D4" s="20"/>
    </row>
    <row r="5" spans="1:4" x14ac:dyDescent="0.25">
      <c r="A5" s="21" t="s">
        <v>165</v>
      </c>
      <c r="B5" s="21"/>
      <c r="C5" s="21"/>
      <c r="D5" s="20"/>
    </row>
    <row r="6" spans="1:4" x14ac:dyDescent="0.25">
      <c r="B6" s="23"/>
      <c r="C6" t="s">
        <v>332</v>
      </c>
    </row>
    <row r="7" spans="1:4" ht="63" customHeight="1" x14ac:dyDescent="0.25">
      <c r="A7" s="95" t="s">
        <v>295</v>
      </c>
      <c r="B7" s="95"/>
      <c r="C7" s="95"/>
      <c r="D7" s="95"/>
    </row>
    <row r="8" spans="1:4" x14ac:dyDescent="0.25">
      <c r="A8" s="8"/>
      <c r="B8" s="8"/>
      <c r="C8" s="8"/>
      <c r="D8" s="10" t="s">
        <v>59</v>
      </c>
    </row>
    <row r="9" spans="1:4" ht="38.25" x14ac:dyDescent="0.25">
      <c r="A9" s="13" t="s">
        <v>61</v>
      </c>
      <c r="B9" s="50" t="s">
        <v>311</v>
      </c>
      <c r="C9" s="50" t="s">
        <v>276</v>
      </c>
      <c r="D9" s="50" t="s">
        <v>296</v>
      </c>
    </row>
    <row r="10" spans="1:4" x14ac:dyDescent="0.25">
      <c r="A10" s="2">
        <v>1</v>
      </c>
      <c r="B10" s="2">
        <v>1</v>
      </c>
      <c r="C10" s="2">
        <v>2</v>
      </c>
      <c r="D10" s="2">
        <v>4</v>
      </c>
    </row>
    <row r="11" spans="1:4" ht="45" x14ac:dyDescent="0.25">
      <c r="A11" s="37" t="s">
        <v>203</v>
      </c>
      <c r="B11" s="39">
        <v>0</v>
      </c>
      <c r="C11" s="39">
        <v>0</v>
      </c>
      <c r="D11" s="39">
        <v>0</v>
      </c>
    </row>
    <row r="12" spans="1:4" ht="42.75" x14ac:dyDescent="0.25">
      <c r="A12" s="14" t="s">
        <v>204</v>
      </c>
      <c r="B12" s="39">
        <v>0</v>
      </c>
      <c r="C12" s="39">
        <v>0</v>
      </c>
      <c r="D12" s="39">
        <v>0</v>
      </c>
    </row>
    <row r="13" spans="1:4" ht="47.25" customHeight="1" x14ac:dyDescent="0.25">
      <c r="A13" s="14" t="s">
        <v>205</v>
      </c>
      <c r="B13" s="39">
        <v>0</v>
      </c>
      <c r="C13" s="39">
        <v>0</v>
      </c>
      <c r="D13" s="39">
        <v>0</v>
      </c>
    </row>
    <row r="14" spans="1:4" ht="33.75" customHeight="1" x14ac:dyDescent="0.25">
      <c r="A14" s="37" t="s">
        <v>60</v>
      </c>
      <c r="B14" s="39">
        <v>0</v>
      </c>
      <c r="C14" s="39">
        <v>0</v>
      </c>
      <c r="D14" s="39">
        <v>0</v>
      </c>
    </row>
    <row r="15" spans="1:4" ht="27.75" customHeight="1" x14ac:dyDescent="0.25">
      <c r="A15" s="14" t="s">
        <v>62</v>
      </c>
      <c r="B15" s="39">
        <v>0</v>
      </c>
      <c r="C15" s="39">
        <v>0</v>
      </c>
      <c r="D15" s="39">
        <v>0</v>
      </c>
    </row>
    <row r="16" spans="1:4" ht="31.5" customHeight="1" x14ac:dyDescent="0.25">
      <c r="A16" s="14" t="s">
        <v>200</v>
      </c>
      <c r="B16" s="39">
        <v>0</v>
      </c>
      <c r="C16" s="39">
        <v>0</v>
      </c>
      <c r="D16" s="39">
        <v>0</v>
      </c>
    </row>
    <row r="17" spans="1:4" ht="36" customHeight="1" x14ac:dyDescent="0.25">
      <c r="A17" s="37" t="s">
        <v>63</v>
      </c>
      <c r="B17" s="39">
        <v>0</v>
      </c>
      <c r="C17" s="39">
        <v>0</v>
      </c>
      <c r="D17" s="39">
        <v>0</v>
      </c>
    </row>
    <row r="18" spans="1:4" ht="46.5" customHeight="1" x14ac:dyDescent="0.25">
      <c r="A18" s="14" t="s">
        <v>201</v>
      </c>
      <c r="B18" s="66">
        <v>0</v>
      </c>
      <c r="C18" s="66">
        <v>0</v>
      </c>
      <c r="D18" s="66">
        <v>0</v>
      </c>
    </row>
    <row r="19" spans="1:4" ht="43.5" x14ac:dyDescent="0.25">
      <c r="A19" s="38" t="s">
        <v>202</v>
      </c>
      <c r="B19" s="66">
        <v>0</v>
      </c>
      <c r="C19" s="66">
        <v>0</v>
      </c>
      <c r="D19" s="66">
        <v>0</v>
      </c>
    </row>
    <row r="20" spans="1:4" x14ac:dyDescent="0.25">
      <c r="A20" s="3" t="s">
        <v>64</v>
      </c>
      <c r="B20" s="40">
        <f>SUM(B19:B19)</f>
        <v>0</v>
      </c>
      <c r="C20" s="40">
        <f>SUM(C19:C19)</f>
        <v>0</v>
      </c>
      <c r="D20" s="40">
        <f>SUM(D19:D19)</f>
        <v>0</v>
      </c>
    </row>
    <row r="22" spans="1:4" ht="87.75" customHeight="1" x14ac:dyDescent="0.25">
      <c r="A22" s="129" t="s">
        <v>297</v>
      </c>
      <c r="B22" s="129"/>
      <c r="C22" s="129"/>
      <c r="D22" s="129"/>
    </row>
  </sheetData>
  <mergeCells count="2">
    <mergeCell ref="A7:D7"/>
    <mergeCell ref="A22:D22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Лист1</vt:lpstr>
      <vt:lpstr>Лист2</vt:lpstr>
      <vt:lpstr>Лист3</vt:lpstr>
      <vt:lpstr>Лист4</vt:lpstr>
      <vt:lpstr>Лист5</vt:lpstr>
      <vt:lpstr>Лист6</vt:lpstr>
      <vt:lpstr>Лист7</vt:lpstr>
      <vt:lpstr>Лист8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2024-12-19T05:45:06Z</dcterms:modified>
</cp:coreProperties>
</file>